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10.64.132.250\Shares\Διεύθυνση Οικονομικών Υπηρεσιών\ΤΜ_ΠΡΟΜΗΘΕΙΩΝ\ΑΝΑΘΕΣΕΙΣ\2026\ΔΙΑΓΩΝΙΣΜΟΙ\ΥΠΗΡΕΣΙΕΣ\ΕΥΠΡΕΠΙΣΜΟΣ ΚΟΙΜΗΤΗΡΙΩΝ\1ος_ΥΠΟΦ_ΠΡΙΝ_ΗΜΕΡΟΜ_ΔΙΕΞΑΓ_ΔΙΑΓ\"/>
    </mc:Choice>
  </mc:AlternateContent>
  <xr:revisionPtr revIDLastSave="0" documentId="13_ncr:1_{329B240A-5320-4EFA-8B03-A76A8199D600}" xr6:coauthVersionLast="36" xr6:coauthVersionMax="47" xr10:uidLastSave="{00000000-0000-0000-0000-000000000000}"/>
  <bookViews>
    <workbookView xWindow="690" yWindow="510" windowWidth="11670" windowHeight="11910" xr2:uid="{00000000-000D-0000-FFFF-FFFF00000000}"/>
  </bookViews>
  <sheets>
    <sheet name="Φύλλο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2" i="1" l="1"/>
  <c r="G61" i="1"/>
  <c r="G60" i="1"/>
  <c r="G59" i="1"/>
  <c r="G58" i="1"/>
  <c r="G54" i="1"/>
  <c r="G53" i="1"/>
  <c r="G52" i="1"/>
  <c r="G51" i="1"/>
  <c r="G50" i="1"/>
  <c r="G42" i="1"/>
  <c r="G41" i="1"/>
  <c r="G40" i="1"/>
  <c r="G39" i="1"/>
  <c r="G38" i="1"/>
  <c r="G37" i="1"/>
  <c r="G36" i="1"/>
  <c r="G35" i="1"/>
  <c r="G31" i="1"/>
  <c r="G30" i="1"/>
  <c r="G29" i="1"/>
  <c r="G28" i="1"/>
  <c r="G27" i="1"/>
  <c r="G26" i="1"/>
  <c r="G25" i="1"/>
  <c r="G24" i="1"/>
  <c r="G16" i="1"/>
  <c r="G15" i="1"/>
  <c r="G14" i="1"/>
  <c r="G13" i="1"/>
  <c r="G12" i="1"/>
  <c r="G8" i="1"/>
  <c r="G7" i="1"/>
  <c r="G6" i="1"/>
  <c r="G5" i="1"/>
  <c r="G4" i="1"/>
  <c r="G32" i="1" l="1"/>
  <c r="G43" i="1"/>
  <c r="G63" i="1"/>
  <c r="G55" i="1"/>
  <c r="G9" i="1"/>
  <c r="G17" i="1"/>
</calcChain>
</file>

<file path=xl/sharedStrings.xml><?xml version="1.0" encoding="utf-8"?>
<sst xmlns="http://schemas.openxmlformats.org/spreadsheetml/2006/main" count="189" uniqueCount="84">
  <si>
    <t>Α/Α</t>
  </si>
  <si>
    <t>ΘΕΡΜΗ</t>
  </si>
  <si>
    <t>2 φορές/εβδομάδα</t>
  </si>
  <si>
    <t xml:space="preserve"> 6,0*2*52=624</t>
  </si>
  <si>
    <t>ΤΡΙΑΔΙ</t>
  </si>
  <si>
    <t>1,5*1*52=78</t>
  </si>
  <si>
    <t>ΤΑΓΑΡΑΔΕΣ</t>
  </si>
  <si>
    <t>2,5*2*52=260</t>
  </si>
  <si>
    <t>Ν. ΡΑΙΔΕΣΤΟΣ</t>
  </si>
  <si>
    <t>3,0*2*52=312</t>
  </si>
  <si>
    <t>Ν. ΡΥΣΙΟ</t>
  </si>
  <si>
    <t>1 φορά/εβδομάδα</t>
  </si>
  <si>
    <t>3,5*1*52=182</t>
  </si>
  <si>
    <t xml:space="preserve">                                                                  ΣΥΝΟΛΟ </t>
  </si>
  <si>
    <t>Δημοτικό Κοιμητήριο</t>
  </si>
  <si>
    <t xml:space="preserve">Επιφάνεια καθαρισμού (στρέμματα) </t>
  </si>
  <si>
    <t>Συχνότητα καθαρισμού</t>
  </si>
  <si>
    <t>Μονάδα Μέτρησης (στρέμματα)</t>
  </si>
  <si>
    <t>Έτη</t>
  </si>
  <si>
    <t>Σύνολο</t>
  </si>
  <si>
    <t>Συχνότητα εργασιών καθαρισμού περιβάλλοντος χώρου (αφύτευτες επιφάνειες, πλακόστρωτα κλπ), σε άλση, πάρκα, πλατείες και ελεύθερους χώρους (ΣΤ8.2.1)</t>
  </si>
  <si>
    <t>Συχνότητα εργασιών βοτανίσματος με βενζινοκίνητο χορτοκοπτικό μηχάνημα πεζού χειριστή σε μη φυτεμένους χώρους (ΣΤ6.3.1)</t>
  </si>
  <si>
    <t xml:space="preserve">Επιφάνεια βοτανίσματος (στρέμματα) </t>
  </si>
  <si>
    <t>Συχνότητα βοτανίσματος</t>
  </si>
  <si>
    <t>2,0*12=24</t>
  </si>
  <si>
    <t>0,3*8=2,4</t>
  </si>
  <si>
    <t>0,5*10=5</t>
  </si>
  <si>
    <t>0,3*9=2,7</t>
  </si>
  <si>
    <t>0,5*9=4,5</t>
  </si>
  <si>
    <t>12 φορές/εβδομάδα</t>
  </si>
  <si>
    <t>8 φορές/εβδομάδα</t>
  </si>
  <si>
    <t>10 φορές/εβδομάδα</t>
  </si>
  <si>
    <t>9 φορές/εβδομάδα</t>
  </si>
  <si>
    <t>ΒΑΣΙΛΙΚΑ</t>
  </si>
  <si>
    <t>3,0*2*52=312,00</t>
  </si>
  <si>
    <t xml:space="preserve"> 3,0*2*52=312,00</t>
  </si>
  <si>
    <t>ΠΕΡΙΣΤΕΡΑ</t>
  </si>
  <si>
    <t>0,6*1*52=31,20</t>
  </si>
  <si>
    <t>ΣΟΥΡΩΤΗ</t>
  </si>
  <si>
    <t xml:space="preserve">   3,5*1*52=182,00</t>
  </si>
  <si>
    <t>1,5*1*52=78,00</t>
  </si>
  <si>
    <t>ΜΟΝΟΠΗΓΑΔΟ</t>
  </si>
  <si>
    <t>1,0*1*52=52,00</t>
  </si>
  <si>
    <t>ΛΑΚΚΙΑ</t>
  </si>
  <si>
    <t xml:space="preserve">  1,5*1*52=78,00</t>
  </si>
  <si>
    <t>ΛΙΒΑΔΙ</t>
  </si>
  <si>
    <t>2,0*1*52=104</t>
  </si>
  <si>
    <t>14 φορές/έτος</t>
  </si>
  <si>
    <t>2,0*14=28</t>
  </si>
  <si>
    <t>12 φορές/έτος</t>
  </si>
  <si>
    <t>1,0*12=12</t>
  </si>
  <si>
    <t>8 φορές/έτος</t>
  </si>
  <si>
    <t>0,20*8=1,6</t>
  </si>
  <si>
    <t>9 φορές/έτος</t>
  </si>
  <si>
    <t>0,80*9=7,2</t>
  </si>
  <si>
    <t>10 φορές/έτος</t>
  </si>
  <si>
    <t>0,50*10=5</t>
  </si>
  <si>
    <t>0,30*10=3</t>
  </si>
  <si>
    <t>ΑΓ. ΑΝΤΩΝΙΟΣ</t>
  </si>
  <si>
    <t>ΑΓ. ΠΑΡΑΣΚΕΥΗ</t>
  </si>
  <si>
    <t>ΤΡΙΛΟΦΟΣ</t>
  </si>
  <si>
    <t>ΠΛΑΓΙΑΡΙ</t>
  </si>
  <si>
    <t>4,0*2*52=416</t>
  </si>
  <si>
    <t>ΚΑΡΔΙΑ</t>
  </si>
  <si>
    <t>1,5*2*52=156</t>
  </si>
  <si>
    <t>ΚΑΤΩ ΣΧΟΛΑΡΙ</t>
  </si>
  <si>
    <t>ΑΝΩ ΣΧΟΛΑΡΙ</t>
  </si>
  <si>
    <t>0,2*14=2,8</t>
  </si>
  <si>
    <t>1,0*14=14</t>
  </si>
  <si>
    <t>0,8*10=8</t>
  </si>
  <si>
    <t>Κ. ΣΧΟΛΑΡΙ</t>
  </si>
  <si>
    <t>Α. ΣΧΟΛΑΡΙ</t>
  </si>
  <si>
    <t>Τιμή Μονάδας</t>
  </si>
  <si>
    <t>Σύνολο (στρέμματα)</t>
  </si>
  <si>
    <t>ΣΥΝΟΛΟ ΟΜΑΔΑ 1</t>
  </si>
  <si>
    <t>ΟΜΑΔΑ 1 - ΔΗΜΟΤΙΚΗ ΕΝΟΤΗΤΑ ΘΕΡΜΗΣ</t>
  </si>
  <si>
    <t>ΦΠΑ 24%</t>
  </si>
  <si>
    <t>ΣΥΝΟΛΟ ΟΜΑΔΑ 1 ΜΕ ΦΠΑ</t>
  </si>
  <si>
    <t>ΟΜΑΔΑ 2 - ΔΗΜΟΤΙΚΗ ΕΝΟΤΗΤΑ ΒΑΣΙΛΙΚΩΝ</t>
  </si>
  <si>
    <t>ΣΥΝΟΛΟ ΟΜΑΔΑ 2</t>
  </si>
  <si>
    <t>ΣΥΝΟΛΟ ΟΜΑΔΑ 2 ΜΕ ΦΠΑ</t>
  </si>
  <si>
    <t>ΟΜΑΔΑ 3 - ΔΗΜΟΤΙΚΗ ΕΝΟΤΗΤΑ ΜΙΚΡΑΣ</t>
  </si>
  <si>
    <t>ΣΥΝΟΛΟ ΜΕΛΕΤΗΣ</t>
  </si>
  <si>
    <t>ΣΥΝΟΛΟ ΜΕΛΕΤΗΣ ΜΕ ΦΠΑ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</si>
</sst>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0\ &quot;€&quot;"/>
  </numFmts>
  <fonts count="6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b/>
      <sz val="10"/>
      <color theme="1"/>
      <name val="Calibri"/>
      <family val="2"/>
      <charset val="161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165" fontId="4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165" fontId="2" fillId="0" borderId="1" xfId="0" applyNumberFormat="1" applyFont="1" applyBorder="1" applyAlignment="1">
      <alignment vertical="center"/>
    </xf>
    <xf numFmtId="4" fontId="1" fillId="0" borderId="1" xfId="0" applyNumberFormat="1" applyFont="1" applyBorder="1" applyAlignment="1">
      <alignment horizontal="center" vertical="center"/>
    </xf>
    <xf numFmtId="164" fontId="2" fillId="0" borderId="0" xfId="0" applyNumberFormat="1" applyFont="1" applyAlignment="1">
      <alignment vertical="center"/>
    </xf>
    <xf numFmtId="4" fontId="2" fillId="0" borderId="0" xfId="0" applyNumberFormat="1" applyFont="1" applyAlignment="1">
      <alignment vertical="center"/>
    </xf>
    <xf numFmtId="165" fontId="2" fillId="0" borderId="0" xfId="0" applyNumberFormat="1" applyFont="1" applyAlignment="1">
      <alignment vertical="center"/>
    </xf>
    <xf numFmtId="165" fontId="5" fillId="0" borderId="1" xfId="0" applyNumberFormat="1" applyFont="1" applyBorder="1" applyAlignment="1">
      <alignment vertical="center"/>
    </xf>
    <xf numFmtId="165" fontId="5" fillId="2" borderId="1" xfId="0" applyNumberFormat="1" applyFont="1" applyFill="1" applyBorder="1" applyAlignment="1">
      <alignment vertical="center"/>
    </xf>
    <xf numFmtId="165" fontId="5" fillId="3" borderId="1" xfId="0" applyNumberFormat="1" applyFont="1" applyFill="1" applyBorder="1" applyAlignment="1">
      <alignment vertical="center"/>
    </xf>
    <xf numFmtId="165" fontId="5" fillId="5" borderId="1" xfId="0" applyNumberFormat="1" applyFont="1" applyFill="1" applyBorder="1" applyAlignment="1">
      <alignment vertical="center"/>
    </xf>
    <xf numFmtId="165" fontId="5" fillId="4" borderId="1" xfId="0" applyNumberFormat="1" applyFont="1" applyFill="1" applyBorder="1" applyAlignment="1">
      <alignment vertical="center"/>
    </xf>
    <xf numFmtId="0" fontId="4" fillId="5" borderId="2" xfId="0" applyFont="1" applyFill="1" applyBorder="1" applyAlignment="1">
      <alignment horizontal="right" vertical="center" wrapText="1"/>
    </xf>
    <xf numFmtId="0" fontId="4" fillId="5" borderId="3" xfId="0" applyFont="1" applyFill="1" applyBorder="1" applyAlignment="1">
      <alignment horizontal="right" vertical="center" wrapText="1"/>
    </xf>
    <xf numFmtId="0" fontId="4" fillId="5" borderId="4" xfId="0" applyFont="1" applyFill="1" applyBorder="1" applyAlignment="1">
      <alignment horizontal="right" vertical="center" wrapText="1"/>
    </xf>
    <xf numFmtId="0" fontId="4" fillId="4" borderId="2" xfId="0" applyFont="1" applyFill="1" applyBorder="1" applyAlignment="1">
      <alignment horizontal="right" vertical="center" wrapText="1"/>
    </xf>
    <xf numFmtId="0" fontId="4" fillId="4" borderId="3" xfId="0" applyFont="1" applyFill="1" applyBorder="1" applyAlignment="1">
      <alignment horizontal="right" vertical="center" wrapText="1"/>
    </xf>
    <xf numFmtId="0" fontId="4" fillId="4" borderId="4" xfId="0" applyFont="1" applyFill="1" applyBorder="1" applyAlignment="1">
      <alignment horizontal="right" vertical="center" wrapText="1"/>
    </xf>
    <xf numFmtId="0" fontId="4" fillId="0" borderId="1" xfId="0" applyFont="1" applyBorder="1" applyAlignment="1">
      <alignment horizontal="right" vertical="center" wrapText="1"/>
    </xf>
    <xf numFmtId="0" fontId="1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right" vertical="center" wrapText="1"/>
    </xf>
    <xf numFmtId="0" fontId="4" fillId="2" borderId="3" xfId="0" applyFont="1" applyFill="1" applyBorder="1" applyAlignment="1">
      <alignment horizontal="right" vertical="center" wrapText="1"/>
    </xf>
    <xf numFmtId="0" fontId="4" fillId="2" borderId="4" xfId="0" applyFont="1" applyFill="1" applyBorder="1" applyAlignment="1">
      <alignment horizontal="right" vertical="center" wrapText="1"/>
    </xf>
    <xf numFmtId="0" fontId="4" fillId="3" borderId="2" xfId="0" applyFont="1" applyFill="1" applyBorder="1" applyAlignment="1">
      <alignment horizontal="right" vertical="center" wrapText="1"/>
    </xf>
    <xf numFmtId="0" fontId="4" fillId="3" borderId="3" xfId="0" applyFont="1" applyFill="1" applyBorder="1" applyAlignment="1">
      <alignment horizontal="right" vertical="center" wrapText="1"/>
    </xf>
    <xf numFmtId="0" fontId="4" fillId="3" borderId="4" xfId="0" applyFont="1" applyFill="1" applyBorder="1" applyAlignment="1">
      <alignment horizontal="right" vertical="center" wrapText="1"/>
    </xf>
    <xf numFmtId="0" fontId="1" fillId="4" borderId="1" xfId="0" applyFont="1" applyFill="1" applyBorder="1" applyAlignment="1">
      <alignment horizontal="center" vertical="center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72"/>
  <sheetViews>
    <sheetView tabSelected="1" topLeftCell="C52" workbookViewId="0">
      <selection activeCell="I64" sqref="I64:I69"/>
    </sheetView>
  </sheetViews>
  <sheetFormatPr defaultColWidth="9.140625" defaultRowHeight="12.75" x14ac:dyDescent="0.25"/>
  <cols>
    <col min="1" max="1" width="4.140625" style="10" bestFit="1" customWidth="1"/>
    <col min="2" max="2" width="17.85546875" style="11" bestFit="1" customWidth="1"/>
    <col min="3" max="3" width="11.85546875" style="14" bestFit="1" customWidth="1"/>
    <col min="4" max="4" width="16.85546875" style="11" customWidth="1"/>
    <col min="5" max="5" width="16" style="11" customWidth="1"/>
    <col min="6" max="6" width="5.7109375" style="11" customWidth="1"/>
    <col min="7" max="7" width="11.140625" style="15" customWidth="1"/>
    <col min="8" max="8" width="8.42578125" style="16" bestFit="1" customWidth="1"/>
    <col min="9" max="9" width="11.28515625" style="16" bestFit="1" customWidth="1"/>
    <col min="10" max="16384" width="9.140625" style="11"/>
  </cols>
  <sheetData>
    <row r="1" spans="1:9" ht="16.5" customHeight="1" x14ac:dyDescent="0.25">
      <c r="A1" s="29" t="s">
        <v>75</v>
      </c>
      <c r="B1" s="29"/>
      <c r="C1" s="29"/>
      <c r="D1" s="29"/>
      <c r="E1" s="29"/>
      <c r="F1" s="29"/>
      <c r="G1" s="29"/>
      <c r="H1" s="29"/>
      <c r="I1" s="29"/>
    </row>
    <row r="2" spans="1:9" ht="33.75" customHeight="1" x14ac:dyDescent="0.25">
      <c r="A2" s="30" t="s">
        <v>20</v>
      </c>
      <c r="B2" s="30"/>
      <c r="C2" s="30"/>
      <c r="D2" s="30"/>
      <c r="E2" s="30"/>
      <c r="F2" s="30"/>
      <c r="G2" s="30"/>
      <c r="H2" s="30"/>
      <c r="I2" s="30"/>
    </row>
    <row r="3" spans="1:9" ht="38.25" x14ac:dyDescent="0.25">
      <c r="A3" s="2" t="s">
        <v>0</v>
      </c>
      <c r="B3" s="2" t="s">
        <v>14</v>
      </c>
      <c r="C3" s="3" t="s">
        <v>15</v>
      </c>
      <c r="D3" s="2" t="s">
        <v>16</v>
      </c>
      <c r="E3" s="2" t="s">
        <v>17</v>
      </c>
      <c r="F3" s="2" t="s">
        <v>18</v>
      </c>
      <c r="G3" s="4" t="s">
        <v>73</v>
      </c>
      <c r="H3" s="5" t="s">
        <v>72</v>
      </c>
      <c r="I3" s="5" t="s">
        <v>19</v>
      </c>
    </row>
    <row r="4" spans="1:9" ht="20.100000000000001" customHeight="1" x14ac:dyDescent="0.25">
      <c r="A4" s="6">
        <v>1</v>
      </c>
      <c r="B4" s="7" t="s">
        <v>1</v>
      </c>
      <c r="C4" s="8">
        <v>6</v>
      </c>
      <c r="D4" s="6" t="s">
        <v>2</v>
      </c>
      <c r="E4" s="6" t="s">
        <v>3</v>
      </c>
      <c r="F4" s="6">
        <v>2</v>
      </c>
      <c r="G4" s="9">
        <f>624*2</f>
        <v>1248</v>
      </c>
      <c r="H4" s="12"/>
      <c r="I4" s="17"/>
    </row>
    <row r="5" spans="1:9" ht="20.100000000000001" customHeight="1" x14ac:dyDescent="0.25">
      <c r="A5" s="6">
        <v>2</v>
      </c>
      <c r="B5" s="7" t="s">
        <v>4</v>
      </c>
      <c r="C5" s="8">
        <v>1.5</v>
      </c>
      <c r="D5" s="6" t="s">
        <v>11</v>
      </c>
      <c r="E5" s="6" t="s">
        <v>5</v>
      </c>
      <c r="F5" s="6">
        <v>2</v>
      </c>
      <c r="G5" s="9">
        <f>78*2</f>
        <v>156</v>
      </c>
      <c r="H5" s="12"/>
      <c r="I5" s="17"/>
    </row>
    <row r="6" spans="1:9" ht="20.100000000000001" customHeight="1" x14ac:dyDescent="0.25">
      <c r="A6" s="6">
        <v>3</v>
      </c>
      <c r="B6" s="7" t="s">
        <v>6</v>
      </c>
      <c r="C6" s="8">
        <v>2.5</v>
      </c>
      <c r="D6" s="6" t="s">
        <v>2</v>
      </c>
      <c r="E6" s="6" t="s">
        <v>7</v>
      </c>
      <c r="F6" s="6">
        <v>2</v>
      </c>
      <c r="G6" s="9">
        <f>260*2</f>
        <v>520</v>
      </c>
      <c r="H6" s="12"/>
      <c r="I6" s="17"/>
    </row>
    <row r="7" spans="1:9" ht="20.100000000000001" customHeight="1" x14ac:dyDescent="0.25">
      <c r="A7" s="6">
        <v>4</v>
      </c>
      <c r="B7" s="7" t="s">
        <v>8</v>
      </c>
      <c r="C7" s="8">
        <v>3</v>
      </c>
      <c r="D7" s="6" t="s">
        <v>2</v>
      </c>
      <c r="E7" s="6" t="s">
        <v>9</v>
      </c>
      <c r="F7" s="6">
        <v>2</v>
      </c>
      <c r="G7" s="9">
        <f>312*2</f>
        <v>624</v>
      </c>
      <c r="H7" s="12"/>
      <c r="I7" s="17"/>
    </row>
    <row r="8" spans="1:9" ht="20.100000000000001" customHeight="1" x14ac:dyDescent="0.25">
      <c r="A8" s="6">
        <v>5</v>
      </c>
      <c r="B8" s="7" t="s">
        <v>10</v>
      </c>
      <c r="C8" s="8">
        <v>3.5</v>
      </c>
      <c r="D8" s="6" t="s">
        <v>11</v>
      </c>
      <c r="E8" s="6" t="s">
        <v>12</v>
      </c>
      <c r="F8" s="6">
        <v>2</v>
      </c>
      <c r="G8" s="9">
        <f>182*2</f>
        <v>364</v>
      </c>
      <c r="H8" s="12"/>
      <c r="I8" s="17"/>
    </row>
    <row r="9" spans="1:9" ht="15.75" customHeight="1" x14ac:dyDescent="0.25">
      <c r="A9" s="28" t="s">
        <v>13</v>
      </c>
      <c r="B9" s="28"/>
      <c r="C9" s="28"/>
      <c r="D9" s="28"/>
      <c r="E9" s="28"/>
      <c r="F9" s="28"/>
      <c r="G9" s="13">
        <f>SUM(G4:G8)</f>
        <v>2912</v>
      </c>
      <c r="H9" s="12"/>
      <c r="I9" s="17"/>
    </row>
    <row r="10" spans="1:9" ht="29.25" customHeight="1" x14ac:dyDescent="0.25">
      <c r="A10" s="31" t="s">
        <v>21</v>
      </c>
      <c r="B10" s="31"/>
      <c r="C10" s="31"/>
      <c r="D10" s="31"/>
      <c r="E10" s="31"/>
      <c r="F10" s="31"/>
      <c r="G10" s="31"/>
      <c r="H10" s="31"/>
      <c r="I10" s="31"/>
    </row>
    <row r="11" spans="1:9" ht="38.25" x14ac:dyDescent="0.25">
      <c r="A11" s="2" t="s">
        <v>0</v>
      </c>
      <c r="B11" s="2" t="s">
        <v>14</v>
      </c>
      <c r="C11" s="3" t="s">
        <v>22</v>
      </c>
      <c r="D11" s="2" t="s">
        <v>23</v>
      </c>
      <c r="E11" s="2" t="s">
        <v>17</v>
      </c>
      <c r="F11" s="2" t="s">
        <v>18</v>
      </c>
      <c r="G11" s="4" t="s">
        <v>73</v>
      </c>
      <c r="H11" s="5" t="s">
        <v>72</v>
      </c>
      <c r="I11" s="5" t="s">
        <v>19</v>
      </c>
    </row>
    <row r="12" spans="1:9" x14ac:dyDescent="0.25">
      <c r="A12" s="6">
        <v>1</v>
      </c>
      <c r="B12" s="1" t="s">
        <v>1</v>
      </c>
      <c r="C12" s="8">
        <v>2</v>
      </c>
      <c r="D12" s="6" t="s">
        <v>29</v>
      </c>
      <c r="E12" s="6" t="s">
        <v>24</v>
      </c>
      <c r="F12" s="6">
        <v>2</v>
      </c>
      <c r="G12" s="9">
        <f>24*2</f>
        <v>48</v>
      </c>
      <c r="H12" s="12"/>
      <c r="I12" s="12"/>
    </row>
    <row r="13" spans="1:9" ht="20.100000000000001" customHeight="1" x14ac:dyDescent="0.25">
      <c r="A13" s="6">
        <v>2</v>
      </c>
      <c r="B13" s="1" t="s">
        <v>4</v>
      </c>
      <c r="C13" s="8">
        <v>0.3</v>
      </c>
      <c r="D13" s="6" t="s">
        <v>30</v>
      </c>
      <c r="E13" s="6" t="s">
        <v>25</v>
      </c>
      <c r="F13" s="6">
        <v>2</v>
      </c>
      <c r="G13" s="9">
        <f>2.4*2</f>
        <v>4.8</v>
      </c>
      <c r="H13" s="12"/>
      <c r="I13" s="12"/>
    </row>
    <row r="14" spans="1:9" x14ac:dyDescent="0.25">
      <c r="A14" s="6">
        <v>3</v>
      </c>
      <c r="B14" s="1" t="s">
        <v>6</v>
      </c>
      <c r="C14" s="8">
        <v>0.5</v>
      </c>
      <c r="D14" s="6" t="s">
        <v>31</v>
      </c>
      <c r="E14" s="6" t="s">
        <v>26</v>
      </c>
      <c r="F14" s="6">
        <v>2</v>
      </c>
      <c r="G14" s="9">
        <f>5*2</f>
        <v>10</v>
      </c>
      <c r="H14" s="12"/>
      <c r="I14" s="12"/>
    </row>
    <row r="15" spans="1:9" ht="20.100000000000001" customHeight="1" x14ac:dyDescent="0.25">
      <c r="A15" s="6">
        <v>4</v>
      </c>
      <c r="B15" s="1" t="s">
        <v>8</v>
      </c>
      <c r="C15" s="8">
        <v>0.3</v>
      </c>
      <c r="D15" s="6" t="s">
        <v>32</v>
      </c>
      <c r="E15" s="6" t="s">
        <v>27</v>
      </c>
      <c r="F15" s="6">
        <v>2</v>
      </c>
      <c r="G15" s="9">
        <f>2.7*2</f>
        <v>5.4</v>
      </c>
      <c r="H15" s="12"/>
      <c r="I15" s="12"/>
    </row>
    <row r="16" spans="1:9" ht="20.100000000000001" customHeight="1" x14ac:dyDescent="0.25">
      <c r="A16" s="6">
        <v>5</v>
      </c>
      <c r="B16" s="1" t="s">
        <v>10</v>
      </c>
      <c r="C16" s="8">
        <v>0.5</v>
      </c>
      <c r="D16" s="6" t="s">
        <v>32</v>
      </c>
      <c r="E16" s="6" t="s">
        <v>28</v>
      </c>
      <c r="F16" s="6">
        <v>2</v>
      </c>
      <c r="G16" s="9">
        <f>4.5*2</f>
        <v>9</v>
      </c>
      <c r="H16" s="12"/>
      <c r="I16" s="12"/>
    </row>
    <row r="17" spans="1:9" ht="16.5" customHeight="1" x14ac:dyDescent="0.25">
      <c r="A17" s="28" t="s">
        <v>13</v>
      </c>
      <c r="B17" s="28"/>
      <c r="C17" s="28"/>
      <c r="D17" s="28"/>
      <c r="E17" s="28"/>
      <c r="F17" s="28"/>
      <c r="G17" s="13">
        <f>SUM(G12:G16)</f>
        <v>77.2</v>
      </c>
      <c r="H17" s="12"/>
      <c r="I17" s="17"/>
    </row>
    <row r="18" spans="1:9" ht="16.5" customHeight="1" x14ac:dyDescent="0.25">
      <c r="A18" s="33" t="s">
        <v>74</v>
      </c>
      <c r="B18" s="34"/>
      <c r="C18" s="34"/>
      <c r="D18" s="34"/>
      <c r="E18" s="34"/>
      <c r="F18" s="34"/>
      <c r="G18" s="34"/>
      <c r="H18" s="35"/>
      <c r="I18" s="18"/>
    </row>
    <row r="19" spans="1:9" ht="16.5" customHeight="1" x14ac:dyDescent="0.25">
      <c r="A19" s="33" t="s">
        <v>76</v>
      </c>
      <c r="B19" s="34"/>
      <c r="C19" s="34"/>
      <c r="D19" s="34"/>
      <c r="E19" s="34"/>
      <c r="F19" s="34"/>
      <c r="G19" s="34"/>
      <c r="H19" s="35"/>
      <c r="I19" s="18"/>
    </row>
    <row r="20" spans="1:9" ht="16.5" customHeight="1" x14ac:dyDescent="0.25">
      <c r="A20" s="33" t="s">
        <v>77</v>
      </c>
      <c r="B20" s="34"/>
      <c r="C20" s="34"/>
      <c r="D20" s="34"/>
      <c r="E20" s="34"/>
      <c r="F20" s="34"/>
      <c r="G20" s="34"/>
      <c r="H20" s="35"/>
      <c r="I20" s="18"/>
    </row>
    <row r="21" spans="1:9" ht="16.5" customHeight="1" x14ac:dyDescent="0.25">
      <c r="A21" s="32" t="s">
        <v>78</v>
      </c>
      <c r="B21" s="32"/>
      <c r="C21" s="32"/>
      <c r="D21" s="32"/>
      <c r="E21" s="32"/>
      <c r="F21" s="32"/>
      <c r="G21" s="32"/>
      <c r="H21" s="32"/>
      <c r="I21" s="32"/>
    </row>
    <row r="22" spans="1:9" ht="30" customHeight="1" x14ac:dyDescent="0.25">
      <c r="A22" s="30" t="s">
        <v>20</v>
      </c>
      <c r="B22" s="30"/>
      <c r="C22" s="30"/>
      <c r="D22" s="30"/>
      <c r="E22" s="30"/>
      <c r="F22" s="30"/>
      <c r="G22" s="30"/>
      <c r="H22" s="30"/>
      <c r="I22" s="30"/>
    </row>
    <row r="23" spans="1:9" ht="38.25" x14ac:dyDescent="0.25">
      <c r="A23" s="2" t="s">
        <v>0</v>
      </c>
      <c r="B23" s="2" t="s">
        <v>14</v>
      </c>
      <c r="C23" s="3" t="s">
        <v>15</v>
      </c>
      <c r="D23" s="2" t="s">
        <v>16</v>
      </c>
      <c r="E23" s="2" t="s">
        <v>17</v>
      </c>
      <c r="F23" s="2" t="s">
        <v>18</v>
      </c>
      <c r="G23" s="4" t="s">
        <v>73</v>
      </c>
      <c r="H23" s="5" t="s">
        <v>72</v>
      </c>
      <c r="I23" s="5" t="s">
        <v>19</v>
      </c>
    </row>
    <row r="24" spans="1:9" ht="20.100000000000001" customHeight="1" x14ac:dyDescent="0.25">
      <c r="A24" s="6">
        <v>1</v>
      </c>
      <c r="B24" s="1" t="s">
        <v>33</v>
      </c>
      <c r="C24" s="8">
        <v>3</v>
      </c>
      <c r="D24" s="6" t="s">
        <v>2</v>
      </c>
      <c r="E24" s="6" t="s">
        <v>34</v>
      </c>
      <c r="F24" s="6">
        <v>2</v>
      </c>
      <c r="G24" s="9">
        <f>312*2</f>
        <v>624</v>
      </c>
      <c r="H24" s="12"/>
      <c r="I24" s="12"/>
    </row>
    <row r="25" spans="1:9" ht="20.100000000000001" customHeight="1" x14ac:dyDescent="0.25">
      <c r="A25" s="6">
        <v>2</v>
      </c>
      <c r="B25" s="1" t="s">
        <v>59</v>
      </c>
      <c r="C25" s="8">
        <v>3</v>
      </c>
      <c r="D25" s="6" t="s">
        <v>2</v>
      </c>
      <c r="E25" s="6" t="s">
        <v>35</v>
      </c>
      <c r="F25" s="6">
        <v>2</v>
      </c>
      <c r="G25" s="9">
        <f>312*2</f>
        <v>624</v>
      </c>
      <c r="H25" s="12"/>
      <c r="I25" s="12"/>
    </row>
    <row r="26" spans="1:9" ht="20.100000000000001" customHeight="1" x14ac:dyDescent="0.25">
      <c r="A26" s="6">
        <v>3</v>
      </c>
      <c r="B26" s="1" t="s">
        <v>36</v>
      </c>
      <c r="C26" s="8">
        <v>0.6</v>
      </c>
      <c r="D26" s="6" t="s">
        <v>11</v>
      </c>
      <c r="E26" s="6" t="s">
        <v>37</v>
      </c>
      <c r="F26" s="6">
        <v>2</v>
      </c>
      <c r="G26" s="9">
        <f>31.2*2</f>
        <v>62.4</v>
      </c>
      <c r="H26" s="12"/>
      <c r="I26" s="12"/>
    </row>
    <row r="27" spans="1:9" ht="20.100000000000001" customHeight="1" x14ac:dyDescent="0.25">
      <c r="A27" s="6">
        <v>4</v>
      </c>
      <c r="B27" s="1" t="s">
        <v>38</v>
      </c>
      <c r="C27" s="8">
        <v>3.5</v>
      </c>
      <c r="D27" s="6" t="s">
        <v>11</v>
      </c>
      <c r="E27" s="6" t="s">
        <v>39</v>
      </c>
      <c r="F27" s="6">
        <v>2</v>
      </c>
      <c r="G27" s="9">
        <f>182*2</f>
        <v>364</v>
      </c>
      <c r="H27" s="12"/>
      <c r="I27" s="12"/>
    </row>
    <row r="28" spans="1:9" ht="20.100000000000001" customHeight="1" x14ac:dyDescent="0.25">
      <c r="A28" s="6">
        <v>5</v>
      </c>
      <c r="B28" s="1" t="s">
        <v>58</v>
      </c>
      <c r="C28" s="8">
        <v>1.5</v>
      </c>
      <c r="D28" s="6" t="s">
        <v>11</v>
      </c>
      <c r="E28" s="6" t="s">
        <v>40</v>
      </c>
      <c r="F28" s="6">
        <v>2</v>
      </c>
      <c r="G28" s="9">
        <f>78*2</f>
        <v>156</v>
      </c>
      <c r="H28" s="12"/>
      <c r="I28" s="12"/>
    </row>
    <row r="29" spans="1:9" ht="20.100000000000001" customHeight="1" x14ac:dyDescent="0.25">
      <c r="A29" s="6">
        <v>6</v>
      </c>
      <c r="B29" s="1" t="s">
        <v>41</v>
      </c>
      <c r="C29" s="8">
        <v>1</v>
      </c>
      <c r="D29" s="6" t="s">
        <v>11</v>
      </c>
      <c r="E29" s="6" t="s">
        <v>42</v>
      </c>
      <c r="F29" s="6">
        <v>2</v>
      </c>
      <c r="G29" s="9">
        <f>52*2</f>
        <v>104</v>
      </c>
      <c r="H29" s="12"/>
      <c r="I29" s="12"/>
    </row>
    <row r="30" spans="1:9" ht="20.100000000000001" customHeight="1" x14ac:dyDescent="0.25">
      <c r="A30" s="6">
        <v>7</v>
      </c>
      <c r="B30" s="1" t="s">
        <v>43</v>
      </c>
      <c r="C30" s="8">
        <v>1.5</v>
      </c>
      <c r="D30" s="6" t="s">
        <v>11</v>
      </c>
      <c r="E30" s="6" t="s">
        <v>44</v>
      </c>
      <c r="F30" s="6">
        <v>2</v>
      </c>
      <c r="G30" s="9">
        <f>78*2</f>
        <v>156</v>
      </c>
      <c r="H30" s="12"/>
      <c r="I30" s="12"/>
    </row>
    <row r="31" spans="1:9" ht="20.100000000000001" customHeight="1" x14ac:dyDescent="0.25">
      <c r="A31" s="6">
        <v>8</v>
      </c>
      <c r="B31" s="1" t="s">
        <v>45</v>
      </c>
      <c r="C31" s="8">
        <v>2</v>
      </c>
      <c r="D31" s="6" t="s">
        <v>11</v>
      </c>
      <c r="E31" s="6" t="s">
        <v>46</v>
      </c>
      <c r="F31" s="6">
        <v>2</v>
      </c>
      <c r="G31" s="9">
        <f>104*2</f>
        <v>208</v>
      </c>
      <c r="H31" s="12"/>
      <c r="I31" s="12"/>
    </row>
    <row r="32" spans="1:9" ht="16.5" customHeight="1" x14ac:dyDescent="0.25">
      <c r="A32" s="28" t="s">
        <v>13</v>
      </c>
      <c r="B32" s="28"/>
      <c r="C32" s="28"/>
      <c r="D32" s="28"/>
      <c r="E32" s="28"/>
      <c r="F32" s="28"/>
      <c r="G32" s="13">
        <f>SUM(G24:G31)</f>
        <v>2298.4</v>
      </c>
      <c r="H32" s="12"/>
      <c r="I32" s="17"/>
    </row>
    <row r="33" spans="1:9" ht="28.5" customHeight="1" x14ac:dyDescent="0.25">
      <c r="A33" s="31" t="s">
        <v>21</v>
      </c>
      <c r="B33" s="31"/>
      <c r="C33" s="31"/>
      <c r="D33" s="31"/>
      <c r="E33" s="31"/>
      <c r="F33" s="31"/>
      <c r="G33" s="31"/>
      <c r="H33" s="31"/>
      <c r="I33" s="31"/>
    </row>
    <row r="34" spans="1:9" ht="38.25" x14ac:dyDescent="0.25">
      <c r="A34" s="2" t="s">
        <v>0</v>
      </c>
      <c r="B34" s="2" t="s">
        <v>14</v>
      </c>
      <c r="C34" s="3" t="s">
        <v>22</v>
      </c>
      <c r="D34" s="2" t="s">
        <v>23</v>
      </c>
      <c r="E34" s="2" t="s">
        <v>17</v>
      </c>
      <c r="F34" s="2" t="s">
        <v>18</v>
      </c>
      <c r="G34" s="4" t="s">
        <v>73</v>
      </c>
      <c r="H34" s="5" t="s">
        <v>72</v>
      </c>
      <c r="I34" s="5" t="s">
        <v>19</v>
      </c>
    </row>
    <row r="35" spans="1:9" ht="20.100000000000001" customHeight="1" x14ac:dyDescent="0.25">
      <c r="A35" s="6">
        <v>1</v>
      </c>
      <c r="B35" s="7" t="s">
        <v>33</v>
      </c>
      <c r="C35" s="6">
        <v>2</v>
      </c>
      <c r="D35" s="6" t="s">
        <v>47</v>
      </c>
      <c r="E35" s="6" t="s">
        <v>48</v>
      </c>
      <c r="F35" s="6">
        <v>2</v>
      </c>
      <c r="G35" s="9">
        <f>28*2</f>
        <v>56</v>
      </c>
      <c r="H35" s="12"/>
      <c r="I35" s="12"/>
    </row>
    <row r="36" spans="1:9" ht="20.100000000000001" customHeight="1" x14ac:dyDescent="0.25">
      <c r="A36" s="6">
        <v>2</v>
      </c>
      <c r="B36" s="7" t="s">
        <v>59</v>
      </c>
      <c r="C36" s="6">
        <v>1</v>
      </c>
      <c r="D36" s="6" t="s">
        <v>49</v>
      </c>
      <c r="E36" s="6" t="s">
        <v>50</v>
      </c>
      <c r="F36" s="6">
        <v>2</v>
      </c>
      <c r="G36" s="9">
        <f>12*2</f>
        <v>24</v>
      </c>
      <c r="H36" s="12"/>
      <c r="I36" s="12"/>
    </row>
    <row r="37" spans="1:9" ht="20.100000000000001" customHeight="1" x14ac:dyDescent="0.25">
      <c r="A37" s="6">
        <v>3</v>
      </c>
      <c r="B37" s="7" t="s">
        <v>36</v>
      </c>
      <c r="C37" s="6">
        <v>0.2</v>
      </c>
      <c r="D37" s="6" t="s">
        <v>51</v>
      </c>
      <c r="E37" s="6" t="s">
        <v>52</v>
      </c>
      <c r="F37" s="6">
        <v>2</v>
      </c>
      <c r="G37" s="9">
        <f>1.6*2</f>
        <v>3.2</v>
      </c>
      <c r="H37" s="12"/>
      <c r="I37" s="12"/>
    </row>
    <row r="38" spans="1:9" ht="20.100000000000001" customHeight="1" x14ac:dyDescent="0.25">
      <c r="A38" s="6">
        <v>4</v>
      </c>
      <c r="B38" s="7" t="s">
        <v>38</v>
      </c>
      <c r="C38" s="6">
        <v>0.8</v>
      </c>
      <c r="D38" s="6" t="s">
        <v>53</v>
      </c>
      <c r="E38" s="6" t="s">
        <v>54</v>
      </c>
      <c r="F38" s="6">
        <v>2</v>
      </c>
      <c r="G38" s="9">
        <f>7.2*2</f>
        <v>14.4</v>
      </c>
      <c r="H38" s="12"/>
      <c r="I38" s="12"/>
    </row>
    <row r="39" spans="1:9" ht="20.100000000000001" customHeight="1" x14ac:dyDescent="0.25">
      <c r="A39" s="6">
        <v>5</v>
      </c>
      <c r="B39" s="7" t="s">
        <v>58</v>
      </c>
      <c r="C39" s="6">
        <v>0.5</v>
      </c>
      <c r="D39" s="6" t="s">
        <v>55</v>
      </c>
      <c r="E39" s="6" t="s">
        <v>26</v>
      </c>
      <c r="F39" s="6">
        <v>2</v>
      </c>
      <c r="G39" s="9">
        <f>5*2</f>
        <v>10</v>
      </c>
      <c r="H39" s="12"/>
      <c r="I39" s="12"/>
    </row>
    <row r="40" spans="1:9" ht="20.100000000000001" customHeight="1" x14ac:dyDescent="0.25">
      <c r="A40" s="6">
        <v>6</v>
      </c>
      <c r="B40" s="7" t="s">
        <v>41</v>
      </c>
      <c r="C40" s="6">
        <v>0.5</v>
      </c>
      <c r="D40" s="6" t="s">
        <v>55</v>
      </c>
      <c r="E40" s="6" t="s">
        <v>56</v>
      </c>
      <c r="F40" s="6">
        <v>2</v>
      </c>
      <c r="G40" s="9">
        <f>5*2</f>
        <v>10</v>
      </c>
      <c r="H40" s="12"/>
      <c r="I40" s="12"/>
    </row>
    <row r="41" spans="1:9" ht="20.100000000000001" customHeight="1" x14ac:dyDescent="0.25">
      <c r="A41" s="6">
        <v>7</v>
      </c>
      <c r="B41" s="7" t="s">
        <v>43</v>
      </c>
      <c r="C41" s="6">
        <v>0.3</v>
      </c>
      <c r="D41" s="6" t="s">
        <v>55</v>
      </c>
      <c r="E41" s="6" t="s">
        <v>57</v>
      </c>
      <c r="F41" s="6">
        <v>2</v>
      </c>
      <c r="G41" s="9">
        <f>3*2</f>
        <v>6</v>
      </c>
      <c r="H41" s="12"/>
      <c r="I41" s="12"/>
    </row>
    <row r="42" spans="1:9" ht="20.100000000000001" customHeight="1" x14ac:dyDescent="0.25">
      <c r="A42" s="6">
        <v>8</v>
      </c>
      <c r="B42" s="7" t="s">
        <v>45</v>
      </c>
      <c r="C42" s="6">
        <v>0.2</v>
      </c>
      <c r="D42" s="6" t="s">
        <v>51</v>
      </c>
      <c r="E42" s="6" t="s">
        <v>52</v>
      </c>
      <c r="F42" s="6">
        <v>2</v>
      </c>
      <c r="G42" s="9">
        <f>1.6*2</f>
        <v>3.2</v>
      </c>
      <c r="H42" s="12"/>
      <c r="I42" s="12"/>
    </row>
    <row r="43" spans="1:9" ht="16.5" customHeight="1" x14ac:dyDescent="0.25">
      <c r="A43" s="28" t="s">
        <v>13</v>
      </c>
      <c r="B43" s="28"/>
      <c r="C43" s="28"/>
      <c r="D43" s="28"/>
      <c r="E43" s="28"/>
      <c r="F43" s="28"/>
      <c r="G43" s="13">
        <f>SUM(G35:G42)</f>
        <v>126.80000000000001</v>
      </c>
      <c r="H43" s="12"/>
      <c r="I43" s="17"/>
    </row>
    <row r="44" spans="1:9" ht="16.5" customHeight="1" x14ac:dyDescent="0.25">
      <c r="A44" s="36" t="s">
        <v>79</v>
      </c>
      <c r="B44" s="37"/>
      <c r="C44" s="37"/>
      <c r="D44" s="37"/>
      <c r="E44" s="37"/>
      <c r="F44" s="37"/>
      <c r="G44" s="37"/>
      <c r="H44" s="38"/>
      <c r="I44" s="19"/>
    </row>
    <row r="45" spans="1:9" ht="16.5" customHeight="1" x14ac:dyDescent="0.25">
      <c r="A45" s="36" t="s">
        <v>76</v>
      </c>
      <c r="B45" s="37"/>
      <c r="C45" s="37"/>
      <c r="D45" s="37"/>
      <c r="E45" s="37"/>
      <c r="F45" s="37"/>
      <c r="G45" s="37"/>
      <c r="H45" s="38"/>
      <c r="I45" s="19"/>
    </row>
    <row r="46" spans="1:9" ht="16.5" customHeight="1" x14ac:dyDescent="0.25">
      <c r="A46" s="36" t="s">
        <v>80</v>
      </c>
      <c r="B46" s="37"/>
      <c r="C46" s="37"/>
      <c r="D46" s="37"/>
      <c r="E46" s="37"/>
      <c r="F46" s="37"/>
      <c r="G46" s="37"/>
      <c r="H46" s="38"/>
      <c r="I46" s="19"/>
    </row>
    <row r="47" spans="1:9" ht="16.5" customHeight="1" x14ac:dyDescent="0.25">
      <c r="A47" s="39" t="s">
        <v>81</v>
      </c>
      <c r="B47" s="39"/>
      <c r="C47" s="39"/>
      <c r="D47" s="39"/>
      <c r="E47" s="39"/>
      <c r="F47" s="39"/>
      <c r="G47" s="39"/>
      <c r="H47" s="39"/>
      <c r="I47" s="39"/>
    </row>
    <row r="48" spans="1:9" ht="33.75" customHeight="1" x14ac:dyDescent="0.25">
      <c r="A48" s="30" t="s">
        <v>20</v>
      </c>
      <c r="B48" s="30"/>
      <c r="C48" s="30"/>
      <c r="D48" s="30"/>
      <c r="E48" s="30"/>
      <c r="F48" s="30"/>
      <c r="G48" s="30"/>
      <c r="H48" s="30"/>
      <c r="I48" s="30"/>
    </row>
    <row r="49" spans="1:9" ht="38.25" x14ac:dyDescent="0.25">
      <c r="A49" s="2" t="s">
        <v>0</v>
      </c>
      <c r="B49" s="2" t="s">
        <v>14</v>
      </c>
      <c r="C49" s="3" t="s">
        <v>15</v>
      </c>
      <c r="D49" s="2" t="s">
        <v>16</v>
      </c>
      <c r="E49" s="2" t="s">
        <v>17</v>
      </c>
      <c r="F49" s="2" t="s">
        <v>18</v>
      </c>
      <c r="G49" s="4" t="s">
        <v>73</v>
      </c>
      <c r="H49" s="5" t="s">
        <v>72</v>
      </c>
      <c r="I49" s="5" t="s">
        <v>19</v>
      </c>
    </row>
    <row r="50" spans="1:9" ht="20.100000000000001" customHeight="1" x14ac:dyDescent="0.25">
      <c r="A50" s="6">
        <v>1</v>
      </c>
      <c r="B50" s="7" t="s">
        <v>60</v>
      </c>
      <c r="C50" s="6">
        <v>2.5</v>
      </c>
      <c r="D50" s="6" t="s">
        <v>2</v>
      </c>
      <c r="E50" s="6" t="s">
        <v>7</v>
      </c>
      <c r="F50" s="6">
        <v>2</v>
      </c>
      <c r="G50" s="9">
        <f>260*2</f>
        <v>520</v>
      </c>
      <c r="H50" s="12"/>
      <c r="I50" s="12"/>
    </row>
    <row r="51" spans="1:9" ht="20.100000000000001" customHeight="1" x14ac:dyDescent="0.25">
      <c r="A51" s="6">
        <v>2</v>
      </c>
      <c r="B51" s="7" t="s">
        <v>61</v>
      </c>
      <c r="C51" s="6">
        <v>4</v>
      </c>
      <c r="D51" s="6" t="s">
        <v>2</v>
      </c>
      <c r="E51" s="6" t="s">
        <v>62</v>
      </c>
      <c r="F51" s="6">
        <v>2</v>
      </c>
      <c r="G51" s="9">
        <f>416*2</f>
        <v>832</v>
      </c>
      <c r="H51" s="12"/>
      <c r="I51" s="12"/>
    </row>
    <row r="52" spans="1:9" ht="20.100000000000001" customHeight="1" x14ac:dyDescent="0.25">
      <c r="A52" s="6">
        <v>3</v>
      </c>
      <c r="B52" s="7" t="s">
        <v>63</v>
      </c>
      <c r="C52" s="6">
        <v>1.5</v>
      </c>
      <c r="D52" s="6" t="s">
        <v>2</v>
      </c>
      <c r="E52" s="6" t="s">
        <v>64</v>
      </c>
      <c r="F52" s="6">
        <v>2</v>
      </c>
      <c r="G52" s="9">
        <f>156*2</f>
        <v>312</v>
      </c>
      <c r="H52" s="12"/>
      <c r="I52" s="12"/>
    </row>
    <row r="53" spans="1:9" ht="20.100000000000001" customHeight="1" x14ac:dyDescent="0.25">
      <c r="A53" s="6">
        <v>4</v>
      </c>
      <c r="B53" s="7" t="s">
        <v>65</v>
      </c>
      <c r="C53" s="6">
        <v>4</v>
      </c>
      <c r="D53" s="6" t="s">
        <v>2</v>
      </c>
      <c r="E53" s="6" t="s">
        <v>62</v>
      </c>
      <c r="F53" s="6">
        <v>2</v>
      </c>
      <c r="G53" s="9">
        <f>416*2</f>
        <v>832</v>
      </c>
      <c r="H53" s="12"/>
      <c r="I53" s="12"/>
    </row>
    <row r="54" spans="1:9" ht="20.100000000000001" customHeight="1" x14ac:dyDescent="0.25">
      <c r="A54" s="6">
        <v>5</v>
      </c>
      <c r="B54" s="7" t="s">
        <v>66</v>
      </c>
      <c r="C54" s="6">
        <v>1.5</v>
      </c>
      <c r="D54" s="6" t="s">
        <v>11</v>
      </c>
      <c r="E54" s="6" t="s">
        <v>5</v>
      </c>
      <c r="F54" s="6">
        <v>2</v>
      </c>
      <c r="G54" s="9">
        <f>78*2</f>
        <v>156</v>
      </c>
      <c r="H54" s="12"/>
      <c r="I54" s="12"/>
    </row>
    <row r="55" spans="1:9" ht="16.5" customHeight="1" x14ac:dyDescent="0.25">
      <c r="A55" s="28" t="s">
        <v>13</v>
      </c>
      <c r="B55" s="28"/>
      <c r="C55" s="28"/>
      <c r="D55" s="28"/>
      <c r="E55" s="28"/>
      <c r="F55" s="28"/>
      <c r="G55" s="13">
        <f>SUM(G50:G54)</f>
        <v>2652</v>
      </c>
      <c r="H55" s="12"/>
      <c r="I55" s="17"/>
    </row>
    <row r="56" spans="1:9" ht="29.25" customHeight="1" x14ac:dyDescent="0.25">
      <c r="A56" s="31" t="s">
        <v>21</v>
      </c>
      <c r="B56" s="31"/>
      <c r="C56" s="31"/>
      <c r="D56" s="31"/>
      <c r="E56" s="31"/>
      <c r="F56" s="31"/>
      <c r="G56" s="31"/>
      <c r="H56" s="31"/>
      <c r="I56" s="31"/>
    </row>
    <row r="57" spans="1:9" ht="38.25" x14ac:dyDescent="0.25">
      <c r="A57" s="2" t="s">
        <v>0</v>
      </c>
      <c r="B57" s="2" t="s">
        <v>14</v>
      </c>
      <c r="C57" s="3" t="s">
        <v>22</v>
      </c>
      <c r="D57" s="2" t="s">
        <v>23</v>
      </c>
      <c r="E57" s="2" t="s">
        <v>17</v>
      </c>
      <c r="F57" s="2" t="s">
        <v>18</v>
      </c>
      <c r="G57" s="4" t="s">
        <v>73</v>
      </c>
      <c r="H57" s="5" t="s">
        <v>72</v>
      </c>
      <c r="I57" s="5" t="s">
        <v>19</v>
      </c>
    </row>
    <row r="58" spans="1:9" ht="20.100000000000001" customHeight="1" x14ac:dyDescent="0.25">
      <c r="A58" s="6">
        <v>1</v>
      </c>
      <c r="B58" s="1" t="s">
        <v>60</v>
      </c>
      <c r="C58" s="6">
        <v>0.2</v>
      </c>
      <c r="D58" s="6" t="s">
        <v>47</v>
      </c>
      <c r="E58" s="6" t="s">
        <v>67</v>
      </c>
      <c r="F58" s="6">
        <v>2</v>
      </c>
      <c r="G58" s="9">
        <f>2.8*2</f>
        <v>5.6</v>
      </c>
      <c r="H58" s="12"/>
      <c r="I58" s="12"/>
    </row>
    <row r="59" spans="1:9" ht="20.100000000000001" customHeight="1" x14ac:dyDescent="0.25">
      <c r="A59" s="6">
        <v>2</v>
      </c>
      <c r="B59" s="1" t="s">
        <v>61</v>
      </c>
      <c r="C59" s="6">
        <v>1</v>
      </c>
      <c r="D59" s="6" t="s">
        <v>47</v>
      </c>
      <c r="E59" s="6" t="s">
        <v>68</v>
      </c>
      <c r="F59" s="6">
        <v>2</v>
      </c>
      <c r="G59" s="9">
        <f>14*2</f>
        <v>28</v>
      </c>
      <c r="H59" s="12"/>
      <c r="I59" s="12"/>
    </row>
    <row r="60" spans="1:9" ht="20.100000000000001" customHeight="1" x14ac:dyDescent="0.25">
      <c r="A60" s="6">
        <v>3</v>
      </c>
      <c r="B60" s="1" t="s">
        <v>63</v>
      </c>
      <c r="C60" s="6">
        <v>0.8</v>
      </c>
      <c r="D60" s="6" t="s">
        <v>55</v>
      </c>
      <c r="E60" s="6" t="s">
        <v>69</v>
      </c>
      <c r="F60" s="6">
        <v>2</v>
      </c>
      <c r="G60" s="9">
        <f>8*2</f>
        <v>16</v>
      </c>
      <c r="H60" s="12"/>
      <c r="I60" s="12"/>
    </row>
    <row r="61" spans="1:9" ht="20.100000000000001" customHeight="1" x14ac:dyDescent="0.25">
      <c r="A61" s="6">
        <v>4</v>
      </c>
      <c r="B61" s="1" t="s">
        <v>70</v>
      </c>
      <c r="C61" s="6">
        <v>1</v>
      </c>
      <c r="D61" s="6" t="s">
        <v>49</v>
      </c>
      <c r="E61" s="6" t="s">
        <v>50</v>
      </c>
      <c r="F61" s="6">
        <v>2</v>
      </c>
      <c r="G61" s="9">
        <f>12*2</f>
        <v>24</v>
      </c>
      <c r="H61" s="12"/>
      <c r="I61" s="12"/>
    </row>
    <row r="62" spans="1:9" ht="20.100000000000001" customHeight="1" x14ac:dyDescent="0.25">
      <c r="A62" s="6">
        <v>5</v>
      </c>
      <c r="B62" s="1" t="s">
        <v>71</v>
      </c>
      <c r="C62" s="6">
        <v>0.5</v>
      </c>
      <c r="D62" s="6" t="s">
        <v>55</v>
      </c>
      <c r="E62" s="6" t="s">
        <v>26</v>
      </c>
      <c r="F62" s="6">
        <v>2</v>
      </c>
      <c r="G62" s="9">
        <f>5*2</f>
        <v>10</v>
      </c>
      <c r="H62" s="12"/>
      <c r="I62" s="12"/>
    </row>
    <row r="63" spans="1:9" ht="16.5" customHeight="1" x14ac:dyDescent="0.25">
      <c r="A63" s="28" t="s">
        <v>13</v>
      </c>
      <c r="B63" s="28"/>
      <c r="C63" s="28"/>
      <c r="D63" s="28"/>
      <c r="E63" s="28"/>
      <c r="F63" s="28"/>
      <c r="G63" s="13">
        <f>SUM(G58:G62)</f>
        <v>83.6</v>
      </c>
      <c r="H63" s="12"/>
      <c r="I63" s="17"/>
    </row>
    <row r="64" spans="1:9" ht="16.5" customHeight="1" x14ac:dyDescent="0.25">
      <c r="A64" s="25" t="s">
        <v>79</v>
      </c>
      <c r="B64" s="26"/>
      <c r="C64" s="26"/>
      <c r="D64" s="26"/>
      <c r="E64" s="26"/>
      <c r="F64" s="26"/>
      <c r="G64" s="26"/>
      <c r="H64" s="27"/>
      <c r="I64" s="21"/>
    </row>
    <row r="65" spans="1:9" ht="16.5" customHeight="1" x14ac:dyDescent="0.25">
      <c r="A65" s="25" t="s">
        <v>76</v>
      </c>
      <c r="B65" s="26"/>
      <c r="C65" s="26"/>
      <c r="D65" s="26"/>
      <c r="E65" s="26"/>
      <c r="F65" s="26"/>
      <c r="G65" s="26"/>
      <c r="H65" s="27"/>
      <c r="I65" s="21"/>
    </row>
    <row r="66" spans="1:9" ht="16.5" customHeight="1" x14ac:dyDescent="0.25">
      <c r="A66" s="25" t="s">
        <v>80</v>
      </c>
      <c r="B66" s="26"/>
      <c r="C66" s="26"/>
      <c r="D66" s="26"/>
      <c r="E66" s="26"/>
      <c r="F66" s="26"/>
      <c r="G66" s="26"/>
      <c r="H66" s="27"/>
      <c r="I66" s="21"/>
    </row>
    <row r="67" spans="1:9" ht="16.5" customHeight="1" x14ac:dyDescent="0.25">
      <c r="A67" s="22" t="s">
        <v>82</v>
      </c>
      <c r="B67" s="23"/>
      <c r="C67" s="23"/>
      <c r="D67" s="23"/>
      <c r="E67" s="23"/>
      <c r="F67" s="23"/>
      <c r="G67" s="23"/>
      <c r="H67" s="24"/>
      <c r="I67" s="20"/>
    </row>
    <row r="68" spans="1:9" ht="16.5" customHeight="1" x14ac:dyDescent="0.25">
      <c r="A68" s="22" t="s">
        <v>76</v>
      </c>
      <c r="B68" s="23"/>
      <c r="C68" s="23"/>
      <c r="D68" s="23"/>
      <c r="E68" s="23"/>
      <c r="F68" s="23"/>
      <c r="G68" s="23"/>
      <c r="H68" s="24"/>
      <c r="I68" s="20"/>
    </row>
    <row r="69" spans="1:9" ht="16.5" customHeight="1" x14ac:dyDescent="0.25">
      <c r="A69" s="22" t="s">
        <v>83</v>
      </c>
      <c r="B69" s="23"/>
      <c r="C69" s="23"/>
      <c r="D69" s="23"/>
      <c r="E69" s="23"/>
      <c r="F69" s="23"/>
      <c r="G69" s="23"/>
      <c r="H69" s="24"/>
      <c r="I69" s="20"/>
    </row>
    <row r="70" spans="1:9" ht="16.5" customHeight="1" x14ac:dyDescent="0.25"/>
    <row r="71" spans="1:9" ht="16.5" customHeight="1" x14ac:dyDescent="0.25"/>
    <row r="72" spans="1:9" ht="16.5" customHeight="1" x14ac:dyDescent="0.25"/>
  </sheetData>
  <mergeCells count="27">
    <mergeCell ref="A48:I48"/>
    <mergeCell ref="A56:I56"/>
    <mergeCell ref="A43:F43"/>
    <mergeCell ref="A55:F55"/>
    <mergeCell ref="A46:H46"/>
    <mergeCell ref="A63:F63"/>
    <mergeCell ref="A17:F17"/>
    <mergeCell ref="A32:F32"/>
    <mergeCell ref="A1:I1"/>
    <mergeCell ref="A2:I2"/>
    <mergeCell ref="A10:I10"/>
    <mergeCell ref="A21:I21"/>
    <mergeCell ref="A9:F9"/>
    <mergeCell ref="A18:H18"/>
    <mergeCell ref="A19:H19"/>
    <mergeCell ref="A20:H20"/>
    <mergeCell ref="A44:H44"/>
    <mergeCell ref="A45:H45"/>
    <mergeCell ref="A22:I22"/>
    <mergeCell ref="A33:I33"/>
    <mergeCell ref="A47:I47"/>
    <mergeCell ref="A69:H69"/>
    <mergeCell ref="A64:H64"/>
    <mergeCell ref="A65:H65"/>
    <mergeCell ref="A66:H66"/>
    <mergeCell ref="A67:H67"/>
    <mergeCell ref="A68:H6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Φύλλο1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Κανελλία Χαραμόγλου</dc:creator>
  <cp:lastModifiedBy>Κανέλλα Χαραμόγλου</cp:lastModifiedBy>
  <dcterms:created xsi:type="dcterms:W3CDTF">2015-06-05T18:19:34Z</dcterms:created>
  <dcterms:modified xsi:type="dcterms:W3CDTF">2026-03-12T12:37:30Z</dcterms:modified>
</cp:coreProperties>
</file>