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64.132.250\Shares\Διεύθυνση Οικονομικών Υπηρεσιών\ΤΜ_ΠΡΟΜΗΘΕΙΩΝ\ΑΝΑΘΕΣΕΙΣ\2026\ΔΙΑΓΩΝΙΣΜΟΙ\ΠΡΟΜΗΘΕΙΕΣ\ΦΑΡΜΑΚΑ\1ος_ΥΠΟΦ_ΠΡΙΝ_ΤΗΝ ΗΜΕΡΟΜ_ΔΙΕΞΑΓ_ΔΙΑΓΩΝ\"/>
    </mc:Choice>
  </mc:AlternateContent>
  <xr:revisionPtr revIDLastSave="0" documentId="13_ncr:1_{D2C109A7-B32E-40C8-AA62-1CC9CEEECAF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ΣΥΝΟΛΙΚΟΣ" sheetId="1" r:id="rId1"/>
    <sheet name="ΔΙΟΙΚΗΤΙΚΟ" sheetId="2" r:id="rId2"/>
    <sheet name="ΠΡΟΣΧΟΛΙΚΗ" sheetId="3" r:id="rId3"/>
    <sheet name="ΚΟΙΝΩΝΙΚΗΣ ΠΟΛΙΤΙΚΗΣ" sheetId="4" r:id="rId4"/>
    <sheet name="ΠΑΙΔΕΙΑΣ" sheetId="5" r:id="rId5"/>
    <sheet name="ΠΟΛΙΤΙΣΜΟΥ" sheetId="6" r:id="rId6"/>
    <sheet name="ΚΕΠ" sheetId="7" r:id="rId7"/>
    <sheet name="ΤΕΧΝΙΚΗ" sheetId="8" r:id="rId8"/>
    <sheet name="ΝΟΜΙΚΗ" sheetId="9" r:id="rId9"/>
    <sheet name="ΚΑΘΑΡΙΟΤΗΤΑ" sheetId="10" r:id="rId10"/>
    <sheet name="ΔΗΜΟΤΙΚΗ ΑΣΤΥΝΟΜΙΑ" sheetId="11" r:id="rId11"/>
    <sheet name="Φύλλο12" sheetId="12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1" l="1"/>
  <c r="D22" i="11"/>
  <c r="D37" i="10"/>
  <c r="D22" i="10"/>
  <c r="D34" i="9"/>
  <c r="D22" i="9"/>
  <c r="D45" i="8"/>
  <c r="D37" i="8"/>
  <c r="D22" i="8"/>
  <c r="D45" i="7"/>
  <c r="D37" i="7"/>
  <c r="D22" i="7"/>
  <c r="D105" i="6"/>
  <c r="D85" i="6"/>
  <c r="D71" i="6"/>
  <c r="D45" i="6"/>
  <c r="D37" i="6"/>
  <c r="D22" i="6"/>
  <c r="D114" i="5"/>
  <c r="D90" i="5"/>
  <c r="D62" i="5"/>
  <c r="D30" i="5"/>
  <c r="D20" i="5"/>
  <c r="D272" i="4"/>
  <c r="D255" i="4"/>
  <c r="D244" i="4"/>
  <c r="D214" i="4"/>
  <c r="D204" i="4"/>
  <c r="D197" i="4"/>
  <c r="D137" i="4"/>
  <c r="D114" i="4"/>
  <c r="D89" i="4"/>
  <c r="D45" i="4"/>
  <c r="D37" i="4"/>
  <c r="D22" i="4"/>
  <c r="D70" i="3"/>
  <c r="D57" i="3"/>
  <c r="D43" i="3"/>
  <c r="D36" i="3"/>
  <c r="D21" i="3"/>
  <c r="D109" i="2"/>
  <c r="D97" i="2"/>
  <c r="D81" i="2"/>
  <c r="D45" i="2"/>
  <c r="D37" i="2"/>
  <c r="D22" i="2"/>
  <c r="B11" i="12" l="1"/>
  <c r="F17" i="4"/>
  <c r="F43" i="4"/>
  <c r="F54" i="10"/>
  <c r="F55" i="10" s="1"/>
  <c r="F44" i="11"/>
  <c r="F43" i="11"/>
  <c r="F45" i="11" s="1"/>
  <c r="F42" i="11"/>
  <c r="F41" i="11"/>
  <c r="F36" i="11"/>
  <c r="F35" i="11"/>
  <c r="F34" i="11"/>
  <c r="F33" i="11"/>
  <c r="F32" i="11"/>
  <c r="F31" i="11"/>
  <c r="F30" i="11"/>
  <c r="F29" i="11"/>
  <c r="F28" i="11"/>
  <c r="F27" i="11"/>
  <c r="F26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" i="11"/>
  <c r="F3" i="11"/>
  <c r="F43" i="10"/>
  <c r="F42" i="10"/>
  <c r="F41" i="10"/>
  <c r="F36" i="10"/>
  <c r="F35" i="10"/>
  <c r="F34" i="10"/>
  <c r="F33" i="10"/>
  <c r="F32" i="10"/>
  <c r="F31" i="10"/>
  <c r="F30" i="10"/>
  <c r="F29" i="10"/>
  <c r="F28" i="10"/>
  <c r="F27" i="10"/>
  <c r="F26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40" i="9"/>
  <c r="F39" i="9"/>
  <c r="F38" i="9"/>
  <c r="F33" i="9"/>
  <c r="F32" i="9"/>
  <c r="F31" i="9"/>
  <c r="F30" i="9"/>
  <c r="F29" i="9"/>
  <c r="F28" i="9"/>
  <c r="F27" i="9"/>
  <c r="F26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44" i="8"/>
  <c r="F43" i="8"/>
  <c r="F42" i="8"/>
  <c r="F46" i="8" s="1"/>
  <c r="F41" i="8"/>
  <c r="F36" i="8"/>
  <c r="F35" i="8"/>
  <c r="F34" i="8"/>
  <c r="F33" i="8"/>
  <c r="F32" i="8"/>
  <c r="F31" i="8"/>
  <c r="F30" i="8"/>
  <c r="F29" i="8"/>
  <c r="F28" i="8"/>
  <c r="F27" i="8"/>
  <c r="F26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3" i="8" s="1"/>
  <c r="F44" i="7"/>
  <c r="F43" i="7"/>
  <c r="F42" i="7"/>
  <c r="F46" i="7" s="1"/>
  <c r="F41" i="7"/>
  <c r="F36" i="7"/>
  <c r="F35" i="7"/>
  <c r="F34" i="7"/>
  <c r="F33" i="7"/>
  <c r="F32" i="7"/>
  <c r="F31" i="7"/>
  <c r="F30" i="7"/>
  <c r="F29" i="7"/>
  <c r="F28" i="7"/>
  <c r="F27" i="7"/>
  <c r="F26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4" i="6"/>
  <c r="F83" i="6"/>
  <c r="F82" i="6"/>
  <c r="F81" i="6"/>
  <c r="F80" i="6"/>
  <c r="F79" i="6"/>
  <c r="F78" i="6"/>
  <c r="F77" i="6"/>
  <c r="F76" i="6"/>
  <c r="F75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106" i="6" l="1"/>
  <c r="F72" i="6"/>
  <c r="F73" i="6" s="1"/>
  <c r="F110" i="6" s="1"/>
  <c r="F86" i="6"/>
  <c r="F87" i="6" s="1"/>
  <c r="F111" i="6" s="1"/>
  <c r="F41" i="9"/>
  <c r="F38" i="11"/>
  <c r="F39" i="11" s="1"/>
  <c r="F50" i="11" s="1"/>
  <c r="F23" i="11"/>
  <c r="F44" i="10"/>
  <c r="H55" i="10"/>
  <c r="F56" i="10"/>
  <c r="F23" i="10"/>
  <c r="F24" i="10" s="1"/>
  <c r="F48" i="10" s="1"/>
  <c r="F59" i="10" s="1"/>
  <c r="F38" i="10"/>
  <c r="F39" i="10" s="1"/>
  <c r="F49" i="10" s="1"/>
  <c r="F60" i="10" s="1"/>
  <c r="F24" i="11"/>
  <c r="F49" i="11" s="1"/>
  <c r="F46" i="11"/>
  <c r="F51" i="11" s="1"/>
  <c r="F35" i="9"/>
  <c r="F36" i="9" s="1"/>
  <c r="F46" i="9" s="1"/>
  <c r="F23" i="9"/>
  <c r="F38" i="8"/>
  <c r="F39" i="8" s="1"/>
  <c r="F51" i="8" s="1"/>
  <c r="F42" i="9"/>
  <c r="F47" i="9" s="1"/>
  <c r="F24" i="8"/>
  <c r="F50" i="8" s="1"/>
  <c r="F47" i="8"/>
  <c r="F52" i="8" s="1"/>
  <c r="F38" i="7"/>
  <c r="F39" i="7" s="1"/>
  <c r="F51" i="7" s="1"/>
  <c r="F23" i="7"/>
  <c r="F49" i="7" s="1"/>
  <c r="F47" i="7"/>
  <c r="F52" i="7" s="1"/>
  <c r="H109" i="6"/>
  <c r="F107" i="6"/>
  <c r="F112" i="6" s="1"/>
  <c r="F44" i="6"/>
  <c r="F43" i="6"/>
  <c r="F42" i="6"/>
  <c r="F41" i="6"/>
  <c r="F36" i="6"/>
  <c r="F35" i="6"/>
  <c r="F34" i="6"/>
  <c r="F33" i="6"/>
  <c r="F32" i="6"/>
  <c r="F31" i="6"/>
  <c r="F30" i="6"/>
  <c r="F29" i="6"/>
  <c r="F28" i="6"/>
  <c r="F27" i="6"/>
  <c r="F26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89" i="5"/>
  <c r="F88" i="5"/>
  <c r="F87" i="5"/>
  <c r="B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34" i="5"/>
  <c r="F29" i="5"/>
  <c r="F28" i="5"/>
  <c r="F27" i="5"/>
  <c r="F26" i="5"/>
  <c r="F25" i="5"/>
  <c r="F24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4" i="4"/>
  <c r="F253" i="4"/>
  <c r="F252" i="4"/>
  <c r="F251" i="4"/>
  <c r="F250" i="4"/>
  <c r="F249" i="4"/>
  <c r="F248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13" i="4"/>
  <c r="F212" i="4"/>
  <c r="F211" i="4"/>
  <c r="F210" i="4"/>
  <c r="F209" i="4"/>
  <c r="F208" i="4"/>
  <c r="F203" i="4"/>
  <c r="F202" i="4"/>
  <c r="F201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44" i="4"/>
  <c r="F42" i="4"/>
  <c r="F41" i="4"/>
  <c r="F36" i="4"/>
  <c r="F35" i="4"/>
  <c r="F34" i="4"/>
  <c r="F33" i="4"/>
  <c r="F32" i="4"/>
  <c r="F31" i="4"/>
  <c r="F30" i="4"/>
  <c r="F29" i="4"/>
  <c r="F28" i="4"/>
  <c r="F27" i="4"/>
  <c r="F26" i="4"/>
  <c r="F21" i="4"/>
  <c r="F20" i="4"/>
  <c r="F19" i="4"/>
  <c r="F18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69" i="3"/>
  <c r="F68" i="3"/>
  <c r="F67" i="3"/>
  <c r="F66" i="3"/>
  <c r="F65" i="3"/>
  <c r="F61" i="3"/>
  <c r="F62" i="3" s="1"/>
  <c r="F56" i="3"/>
  <c r="F55" i="3"/>
  <c r="F54" i="3"/>
  <c r="F42" i="3"/>
  <c r="F41" i="3"/>
  <c r="F40" i="3"/>
  <c r="F35" i="3"/>
  <c r="F34" i="3"/>
  <c r="F33" i="3"/>
  <c r="F32" i="3"/>
  <c r="F31" i="3"/>
  <c r="F30" i="3"/>
  <c r="F29" i="3"/>
  <c r="F28" i="3"/>
  <c r="F27" i="3"/>
  <c r="F26" i="3"/>
  <c r="F25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108" i="2"/>
  <c r="F107" i="2"/>
  <c r="F106" i="2"/>
  <c r="F105" i="2"/>
  <c r="F104" i="2"/>
  <c r="F103" i="2"/>
  <c r="F102" i="2"/>
  <c r="F101" i="2"/>
  <c r="F96" i="2"/>
  <c r="F95" i="2"/>
  <c r="F94" i="2"/>
  <c r="F93" i="2"/>
  <c r="F92" i="2"/>
  <c r="F91" i="2"/>
  <c r="F90" i="2"/>
  <c r="F89" i="2"/>
  <c r="F88" i="2"/>
  <c r="F87" i="2"/>
  <c r="F86" i="2"/>
  <c r="F85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42" i="2"/>
  <c r="F43" i="2"/>
  <c r="F44" i="2"/>
  <c r="F41" i="2"/>
  <c r="F27" i="2"/>
  <c r="F28" i="2"/>
  <c r="F29" i="2"/>
  <c r="F30" i="2"/>
  <c r="F31" i="2"/>
  <c r="F32" i="2"/>
  <c r="F33" i="2"/>
  <c r="F34" i="2"/>
  <c r="F35" i="2"/>
  <c r="F36" i="2"/>
  <c r="F26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3" i="2"/>
  <c r="H47" i="10" l="1"/>
  <c r="H58" i="10" s="1"/>
  <c r="F109" i="6"/>
  <c r="F91" i="5"/>
  <c r="F63" i="5"/>
  <c r="H118" i="5" s="1"/>
  <c r="F115" i="5"/>
  <c r="F116" i="5" s="1"/>
  <c r="F121" i="5" s="1"/>
  <c r="F138" i="4"/>
  <c r="F46" i="4"/>
  <c r="F23" i="4"/>
  <c r="F38" i="4"/>
  <c r="F39" i="4" s="1"/>
  <c r="F51" i="4" s="1"/>
  <c r="F71" i="3"/>
  <c r="F72" i="3" s="1"/>
  <c r="F77" i="3" s="1"/>
  <c r="F58" i="3"/>
  <c r="F60" i="3" s="1"/>
  <c r="F44" i="3"/>
  <c r="H74" i="3"/>
  <c r="F110" i="2"/>
  <c r="F111" i="2" s="1"/>
  <c r="F116" i="2" s="1"/>
  <c r="F23" i="2"/>
  <c r="F38" i="2"/>
  <c r="F46" i="2"/>
  <c r="F47" i="2" s="1"/>
  <c r="F52" i="2" s="1"/>
  <c r="F121" i="2" s="1"/>
  <c r="F82" i="2"/>
  <c r="F83" i="2" s="1"/>
  <c r="F114" i="2" s="1"/>
  <c r="F98" i="2"/>
  <c r="F99" i="2" s="1"/>
  <c r="F115" i="2" s="1"/>
  <c r="F48" i="11"/>
  <c r="F52" i="11" s="1"/>
  <c r="H48" i="11"/>
  <c r="F57" i="10"/>
  <c r="I57" i="10" s="1"/>
  <c r="F45" i="10"/>
  <c r="F50" i="10" s="1"/>
  <c r="F61" i="10" s="1"/>
  <c r="F47" i="10"/>
  <c r="F40" i="11"/>
  <c r="F47" i="11"/>
  <c r="F25" i="11"/>
  <c r="F44" i="9"/>
  <c r="F24" i="9"/>
  <c r="F45" i="9" s="1"/>
  <c r="H44" i="9"/>
  <c r="F40" i="10"/>
  <c r="F25" i="10"/>
  <c r="H49" i="8"/>
  <c r="F49" i="8"/>
  <c r="F37" i="9"/>
  <c r="F43" i="9"/>
  <c r="F40" i="8"/>
  <c r="F53" i="8"/>
  <c r="F48" i="8"/>
  <c r="F25" i="8"/>
  <c r="F24" i="7"/>
  <c r="F50" i="7" s="1"/>
  <c r="F53" i="7" s="1"/>
  <c r="H49" i="7"/>
  <c r="F40" i="7"/>
  <c r="F48" i="7"/>
  <c r="F108" i="6"/>
  <c r="F74" i="6"/>
  <c r="F113" i="6"/>
  <c r="F88" i="6"/>
  <c r="F46" i="6"/>
  <c r="F47" i="6" s="1"/>
  <c r="F52" i="6" s="1"/>
  <c r="F117" i="6" s="1"/>
  <c r="F38" i="6"/>
  <c r="F39" i="6" s="1"/>
  <c r="F51" i="6" s="1"/>
  <c r="F116" i="6" s="1"/>
  <c r="F23" i="6"/>
  <c r="F24" i="6" s="1"/>
  <c r="F50" i="6" s="1"/>
  <c r="F115" i="6" s="1"/>
  <c r="F92" i="5"/>
  <c r="F120" i="5" s="1"/>
  <c r="F35" i="5"/>
  <c r="F36" i="5" s="1"/>
  <c r="F41" i="5" s="1"/>
  <c r="F31" i="5"/>
  <c r="F32" i="5" s="1"/>
  <c r="F40" i="5" s="1"/>
  <c r="F21" i="5"/>
  <c r="F22" i="5" s="1"/>
  <c r="F39" i="5" s="1"/>
  <c r="F115" i="4"/>
  <c r="F116" i="4" s="1"/>
  <c r="F143" i="4" s="1"/>
  <c r="F215" i="4"/>
  <c r="F245" i="4"/>
  <c r="F246" i="4" s="1"/>
  <c r="F277" i="4" s="1"/>
  <c r="F198" i="4"/>
  <c r="F199" i="4" s="1"/>
  <c r="F273" i="4"/>
  <c r="F274" i="4" s="1"/>
  <c r="F279" i="4" s="1"/>
  <c r="F256" i="4"/>
  <c r="F90" i="4"/>
  <c r="F141" i="4" s="1"/>
  <c r="F205" i="4"/>
  <c r="F216" i="4"/>
  <c r="F221" i="4" s="1"/>
  <c r="H141" i="4"/>
  <c r="F139" i="4"/>
  <c r="F144" i="4" s="1"/>
  <c r="F257" i="4"/>
  <c r="F278" i="4" s="1"/>
  <c r="F142" i="4"/>
  <c r="F206" i="4"/>
  <c r="F220" i="4" s="1"/>
  <c r="F207" i="4"/>
  <c r="F47" i="4"/>
  <c r="F52" i="4" s="1"/>
  <c r="F63" i="3"/>
  <c r="F76" i="3" s="1"/>
  <c r="F59" i="3"/>
  <c r="F75" i="3" s="1"/>
  <c r="F37" i="3"/>
  <c r="F38" i="3" s="1"/>
  <c r="F49" i="3" s="1"/>
  <c r="F22" i="3"/>
  <c r="F45" i="3"/>
  <c r="F50" i="3" s="1"/>
  <c r="F112" i="2"/>
  <c r="F24" i="2"/>
  <c r="F50" i="2" s="1"/>
  <c r="F39" i="2"/>
  <c r="F51" i="2" s="1"/>
  <c r="F51" i="10" l="1"/>
  <c r="F58" i="10"/>
  <c r="F62" i="10" s="1"/>
  <c r="F46" i="10"/>
  <c r="I51" i="10" s="1"/>
  <c r="I62" i="10" s="1"/>
  <c r="I113" i="6"/>
  <c r="F64" i="5"/>
  <c r="F119" i="5" s="1"/>
  <c r="F125" i="5"/>
  <c r="F124" i="5"/>
  <c r="F118" i="5"/>
  <c r="F122" i="5" s="1"/>
  <c r="F126" i="5"/>
  <c r="F258" i="4"/>
  <c r="H218" i="4"/>
  <c r="F275" i="4"/>
  <c r="F117" i="4"/>
  <c r="F40" i="4"/>
  <c r="F74" i="3"/>
  <c r="F81" i="3"/>
  <c r="F82" i="3"/>
  <c r="F64" i="3"/>
  <c r="H49" i="2"/>
  <c r="F49" i="2"/>
  <c r="F84" i="2"/>
  <c r="F119" i="2"/>
  <c r="H113" i="2"/>
  <c r="H118" i="2" s="1"/>
  <c r="F120" i="2"/>
  <c r="F113" i="2"/>
  <c r="F53" i="2"/>
  <c r="F25" i="9"/>
  <c r="I48" i="9" s="1"/>
  <c r="I52" i="11"/>
  <c r="F48" i="9"/>
  <c r="I53" i="8"/>
  <c r="F25" i="7"/>
  <c r="I53" i="7" s="1"/>
  <c r="F48" i="6"/>
  <c r="F49" i="6"/>
  <c r="H49" i="6"/>
  <c r="H114" i="6" s="1"/>
  <c r="F25" i="6"/>
  <c r="F40" i="6"/>
  <c r="F65" i="5"/>
  <c r="F117" i="5"/>
  <c r="F93" i="5"/>
  <c r="F37" i="5"/>
  <c r="F33" i="5"/>
  <c r="H38" i="5"/>
  <c r="H123" i="5" s="1"/>
  <c r="F38" i="5"/>
  <c r="F23" i="5"/>
  <c r="F219" i="4"/>
  <c r="F200" i="4"/>
  <c r="F218" i="4"/>
  <c r="F276" i="4"/>
  <c r="F280" i="4" s="1"/>
  <c r="F283" i="4"/>
  <c r="H276" i="4"/>
  <c r="F284" i="4"/>
  <c r="F92" i="4"/>
  <c r="F247" i="4"/>
  <c r="F217" i="4"/>
  <c r="I222" i="4" s="1"/>
  <c r="F145" i="4"/>
  <c r="F140" i="4"/>
  <c r="F48" i="4"/>
  <c r="H49" i="4"/>
  <c r="F49" i="4"/>
  <c r="F281" i="4" s="1"/>
  <c r="F24" i="4"/>
  <c r="F50" i="4" s="1"/>
  <c r="F282" i="4" s="1"/>
  <c r="I78" i="3"/>
  <c r="F78" i="3"/>
  <c r="F73" i="3"/>
  <c r="H47" i="3"/>
  <c r="H79" i="3" s="1"/>
  <c r="F23" i="3"/>
  <c r="F48" i="3" s="1"/>
  <c r="F80" i="3" s="1"/>
  <c r="F47" i="3"/>
  <c r="F79" i="3" s="1"/>
  <c r="F83" i="3" s="1"/>
  <c r="F46" i="3"/>
  <c r="F39" i="3"/>
  <c r="F100" i="2"/>
  <c r="I117" i="2" s="1"/>
  <c r="F48" i="2"/>
  <c r="F40" i="2"/>
  <c r="F25" i="2"/>
  <c r="F53" i="6" l="1"/>
  <c r="F114" i="6"/>
  <c r="F118" i="6" s="1"/>
  <c r="F42" i="5"/>
  <c r="F123" i="5"/>
  <c r="F127" i="5" s="1"/>
  <c r="I280" i="4"/>
  <c r="H281" i="4"/>
  <c r="F222" i="4"/>
  <c r="F118" i="2"/>
  <c r="F122" i="2" s="1"/>
  <c r="F117" i="2"/>
  <c r="I53" i="2"/>
  <c r="I122" i="2" s="1"/>
  <c r="I145" i="4"/>
  <c r="F285" i="4"/>
  <c r="I53" i="6"/>
  <c r="I118" i="6" s="1"/>
  <c r="I122" i="5"/>
  <c r="I42" i="5"/>
  <c r="F25" i="4"/>
  <c r="I53" i="4" s="1"/>
  <c r="F53" i="4"/>
  <c r="F24" i="3"/>
  <c r="I51" i="3" s="1"/>
  <c r="I83" i="3" s="1"/>
  <c r="F51" i="3"/>
  <c r="I127" i="5" l="1"/>
  <c r="I285" i="4"/>
  <c r="B77" i="1"/>
</calcChain>
</file>

<file path=xl/sharedStrings.xml><?xml version="1.0" encoding="utf-8"?>
<sst xmlns="http://schemas.openxmlformats.org/spreadsheetml/2006/main" count="2499" uniqueCount="390">
  <si>
    <t>ΤΜΗΜΑ 1 - Είδη Φαρμακείου για Χώρους Εργασίας των Διευθύνσεων του Δήμου</t>
  </si>
  <si>
    <t>Α/Α</t>
  </si>
  <si>
    <t>ΠΕΡΙΓΡΑΦΗ  ΕΙΔΟΥΣ</t>
  </si>
  <si>
    <t>ΜΟΝΑΔΑ ΜΕΤΡΗΣΗΣ</t>
  </si>
  <si>
    <t>ΠΟΣΟΤΗΤΑ</t>
  </si>
  <si>
    <t>ΤΙΜΗ ΜΟΝΑΔΟΣ</t>
  </si>
  <si>
    <t xml:space="preserve">ΣΥΝΟΛΟ </t>
  </si>
  <si>
    <t>ΦΠΑ</t>
  </si>
  <si>
    <t>Αλοιφή Αντιισταμινική γέλη (Dimetindene) GEL.EXT.US 0,1% (W/W) ΤΒ X 30g</t>
  </si>
  <si>
    <t>ΚΟΥΤΙ</t>
  </si>
  <si>
    <t>Αλοιφή για επούλωση εγκαυμάτων tub x100g</t>
  </si>
  <si>
    <t xml:space="preserve">Γάντια (latex μιας χρήσης μη αποστειρωμένα) x100 </t>
  </si>
  <si>
    <t>ΤΕΜ</t>
  </si>
  <si>
    <t>Διάλυμα Αντισηπτικό (solution ext. Use Povidone Iodine 10%) CUT.SOL 10% FLx240ML</t>
  </si>
  <si>
    <t>Διάλυμα χλωριούχου νατρίου (φυσιολογικός ορός) Sodium Chloride 0,9% 500ml</t>
  </si>
  <si>
    <t xml:space="preserve">Διάλυμα χλωριούχου νατρίου (φυσιολογικός ορός) SODIUM CHLORIDE INJECTION/DEMO INJ.SOL 0,9% BTx50 AMPS x 10 ml ΠΛΑΣΤΙΚΕΣ </t>
  </si>
  <si>
    <t>ΚΟΥΤΙ 50 TEM</t>
  </si>
  <si>
    <t>Δισκία αναλγητικά &amp; αντιφλεγμονώδη, δραστική ουσία ιβουπροφαίνη (ibuprofen), συγκέντρωση 200MG/CAP, συσκ.1 BOX * 1 BLPK * 20 CAP</t>
  </si>
  <si>
    <t xml:space="preserve">Δισκία αναλγητικά Ακετυλοσαλικυλικό οξύ (acetylsalicylic acid) tab 500mg Χ 20 </t>
  </si>
  <si>
    <t>KOYTI</t>
  </si>
  <si>
    <t xml:space="preserve">Δισκία Αναλγητικά με παρακεταμόλη 500MG/TAB BTx20 (τύπου PANADOL ACTIFAST) tab 500mg Χ 20 </t>
  </si>
  <si>
    <t>Δισκία Αντιδιαρροικά (Loperamide) caps 2mg/cap ΒΤ X 6 (BLISTER 1x6)</t>
  </si>
  <si>
    <t xml:space="preserve">Δισκία Αντιισταμινικά (Desloratadine) tab 5mg Χ 30 </t>
  </si>
  <si>
    <t>Δισκία αντιόξινα υδροξείδιο του αργιλίου (aluminium hydroxide)-υδροξείδιο του μαγνησίου (magnesium hydroxide), 233MG/TAB (1) + 83.46MG/TAB (2), συσκ 1 BOX * 6 BLPK * 10 TAB</t>
  </si>
  <si>
    <t>Δισκία κορτιζόνης 5mg x30 prednisolone (prezolon 5 mg Bt 3x10 tabl)</t>
  </si>
  <si>
    <t xml:space="preserve">Δισκία Σπασμολυτικά Βουτυλοσκοπολαμίνη (Butylscopolamine) 10mg/tabl BT X 40 (BLIST 2 X 20) </t>
  </si>
  <si>
    <t>Ενέσιμο σκεύασμα κορτιζόνης, δραστική ουσία Μεθυλπρεδνιζολόνη, συγκέντρωση 125MG/2ML, συσκ. 1 BOX * 1 VIAL * 2 ML</t>
  </si>
  <si>
    <t>Κολλύριο Αντισηπτικό (Naphazoline/Boric acid) ey.dro.sol 0.1% + 1% fl X 10ml</t>
  </si>
  <si>
    <t>Οινόπνευμα Φαρμακευτικό 95ο 240ml</t>
  </si>
  <si>
    <t>Οξυζενέ (Hydrogen peroxide) cut.sol.3% 250ml</t>
  </si>
  <si>
    <t>Gel απολύμανσης χεριών (τύπου Manusept Gel) 100 ml</t>
  </si>
  <si>
    <t>ΣΥΝΟΛΟ</t>
  </si>
  <si>
    <t>ΦΠΑ 6%</t>
  </si>
  <si>
    <t>ΣΥΝΟΛΟ ΜΕ ΦΠΑ</t>
  </si>
  <si>
    <t>Βαμβάκι υδρόφιλο 70gr</t>
  </si>
  <si>
    <t>Γάζες Αποστειρωμένες των 10 εκατοστών 10 X 10cm X 100 τεμ</t>
  </si>
  <si>
    <t>Γάζες Αποστειρωμένες των 15 εκατοστών 15 X 15cm X 12 τεμ</t>
  </si>
  <si>
    <t>Γάζες Αποστειρωμένες των 5 εκατοστών 5 X 5cm X 100 τεμ</t>
  </si>
  <si>
    <t>Γάζες εμποτισμένες με αντιβιοτικό (Fusidic acid), 30MG/CM2, 1 BOX * 10 CLOTH * 10 CM2</t>
  </si>
  <si>
    <t>Επίδεσμος 2,50 x 0, 05 m</t>
  </si>
  <si>
    <t>Επίδεσμος 2,50 χ 0,10 m</t>
  </si>
  <si>
    <t>Επίδεσμος Αιμοστατικός 6 Χ 8cm</t>
  </si>
  <si>
    <t>Επίδεσμος Τριγωνικός 90cm X 90cm X 130cm</t>
  </si>
  <si>
    <t xml:space="preserve">Λευκοπλάστη Τεμάχια με γάζα αποστειρωμένη strips διαφόρων μεγεθών 4 μεγέθη Χ 10 strips </t>
  </si>
  <si>
    <t>Λευκοπλάστης πλάτους 0,08 m, 8cm x 1m</t>
  </si>
  <si>
    <t>ΦΠΑ 13%</t>
  </si>
  <si>
    <t>Γλωσσοπίεστρα ξύλινα</t>
  </si>
  <si>
    <t>ΚΟΥΤΙ 100 ΤΜΧ</t>
  </si>
  <si>
    <t>Διάλυμα Οφθαλμολογικό για πλύση (Αποστειρωμένος Φυσιολογικός Ορός σε αμπούλες – Χλωριούχο νάτριο 0,9g) 30 Χ 5ml</t>
  </si>
  <si>
    <t>Ποτηράκια μιας χρήσης (χάρτινα ή πλαστικά) 70τμχ</t>
  </si>
  <si>
    <t>Κυτία πρώτων βοηθειών (κτηρίων)</t>
  </si>
  <si>
    <t>ΦΠΑ 24%</t>
  </si>
  <si>
    <t>ΣΥΝΟΛΟ ΤΜΗΜΑ 1</t>
  </si>
  <si>
    <t>ΤΜΗΜΑ 2 - Είδη Φαρμακείου για τις Σχολικές Μονάδες</t>
  </si>
  <si>
    <t>Αλοιφή Αιμοστατική  φραγμού, τύπου emofix gel</t>
  </si>
  <si>
    <t>τμχ</t>
  </si>
  <si>
    <t>Βάμμα Ιωδίου 10% (w/v)</t>
  </si>
  <si>
    <t>Γάντια νιτριλίου μιας χρήσης</t>
  </si>
  <si>
    <t>Κουτι 100τμχ</t>
  </si>
  <si>
    <t xml:space="preserve">Γέλη Aντισταμινική </t>
  </si>
  <si>
    <t xml:space="preserve">Γέλη Αντιφλεγμονώδη </t>
  </si>
  <si>
    <t xml:space="preserve">Κουτι </t>
  </si>
  <si>
    <t>Δερματικό διάλυμα με σύστημα ψεκασμού</t>
  </si>
  <si>
    <t>Δισκία αναβράζοντα αναλγητικά δραστική ουσία παρακεταμόλη</t>
  </si>
  <si>
    <t>Δισκία αναλγητικά &amp; αντιφλεγμονώδη, δραστική ουσία ιβουπροφαίνη (ibuprofen)</t>
  </si>
  <si>
    <t>Κουτι 20τμχ</t>
  </si>
  <si>
    <t>Δισκία Αναλγητικά δραστική ουσία Paracetamol (Παρακεταμόλη)</t>
  </si>
  <si>
    <t>Μάσκα χειρουργική μιας χρήσης</t>
  </si>
  <si>
    <t xml:space="preserve">Οινόπνευμα Φαρμακευτικό 95ο </t>
  </si>
  <si>
    <t>Οξυζενέ σπρέι  (Hydrogen Peroxide 3%)</t>
  </si>
  <si>
    <t xml:space="preserve">Οφθαλμικές σταγόνες </t>
  </si>
  <si>
    <t>Κουτι 10ml</t>
  </si>
  <si>
    <t>Σιρόπι αναλγητικό &amp; αντιφλεγμονώδη, δραστική ουσία ιβουπροφαίνη (ibuprofen)</t>
  </si>
  <si>
    <t>Μπουκαλι</t>
  </si>
  <si>
    <t>Σιρόπι Αντιπυρερικό</t>
  </si>
  <si>
    <t>Φυσιολογικός ορός (NaCl  0,9%) Αμπούλες</t>
  </si>
  <si>
    <t>Κουτί</t>
  </si>
  <si>
    <t xml:space="preserve">Φυσιολογικός ορός Sodium Chloride 0.9% w/v </t>
  </si>
  <si>
    <t>Αυχενικό κολάρο (μέγεθος small/medium)</t>
  </si>
  <si>
    <t>Βαμβάκι υδρόφιλο</t>
  </si>
  <si>
    <t>Γάζα εγκαυμάτων 10x10cm αποστειρωμένη</t>
  </si>
  <si>
    <t>Φακελος</t>
  </si>
  <si>
    <t>Γάζες Αποστειρωμένες 15 X 15cm</t>
  </si>
  <si>
    <t xml:space="preserve">Επίδεσμος 2,50m x 0,05m. </t>
  </si>
  <si>
    <t xml:space="preserve">Επίδεσμος 2,50m x 0,07m. </t>
  </si>
  <si>
    <t>Επίδεσμος 2,50m x 0,10m</t>
  </si>
  <si>
    <t>Επίδεσμος Αιμοστατικός Πιεστικός large</t>
  </si>
  <si>
    <t>Επίδεσμος Αιμοστατικός Πιεστικός Medium</t>
  </si>
  <si>
    <t>Επίδεσμος δίχτυ για  δάχτυλο</t>
  </si>
  <si>
    <t xml:space="preserve">Επίδεσμος Ελαστικός </t>
  </si>
  <si>
    <t xml:space="preserve">Επίδεσμος Τριγωνικός </t>
  </si>
  <si>
    <t>Κουτι</t>
  </si>
  <si>
    <t>Επιθέματα Αυτοκόλλητα διαστάσεων  7 cm × 5 cm</t>
  </si>
  <si>
    <t>Επιθέματα Αυτοκόλλητα διαστάσεων  9 cm × 15 cm</t>
  </si>
  <si>
    <t>Επιστραγαλίδα</t>
  </si>
  <si>
    <t>κουτί</t>
  </si>
  <si>
    <t>Λευκοπλάστη Τεμάχια</t>
  </si>
  <si>
    <t xml:space="preserve">Λευκοπλάστης ρολό </t>
  </si>
  <si>
    <t>Νάρθηκας για ακινητοποίηση κακώσεων επιστραγαλίδα</t>
  </si>
  <si>
    <t>Νάρθηκας για ακινητοποίηση κακώσεων πηχεοκάρπιο</t>
  </si>
  <si>
    <t xml:space="preserve">Νάρθηκες δακτύλων </t>
  </si>
  <si>
    <t xml:space="preserve">Ράμματα Αυτοκόλλητα </t>
  </si>
  <si>
    <t>Στοματοφαρυγγικός αεραγωγός (OPA – Oropharyngeal Airway)</t>
  </si>
  <si>
    <t xml:space="preserve">Υδρογέλη εγκαυμάτων υδροκολλοειδής  </t>
  </si>
  <si>
    <t>Συσκευασια κουτί 5τμχ</t>
  </si>
  <si>
    <t xml:space="preserve">Επιθέματα Αιμοστατικά ρινικά </t>
  </si>
  <si>
    <t>Θερμόμετρο χωρίς υδράργυρο</t>
  </si>
  <si>
    <t xml:space="preserve">Ισοθερμική κουβέρτα </t>
  </si>
  <si>
    <t>Κρέμα Ενυδατική Ανάπλασης Σώματος</t>
  </si>
  <si>
    <t>Κρέμα με εκχύλισμα Άρνικα Μοντάνα</t>
  </si>
  <si>
    <t xml:space="preserve">Λαβίδα πλαστική </t>
  </si>
  <si>
    <t>Λάστιχο Αιμοστατικό</t>
  </si>
  <si>
    <t>Μαντηλάκια Οινοπνεύματος.</t>
  </si>
  <si>
    <t>Μάσκα προσώπου ανάνηψης</t>
  </si>
  <si>
    <t>Παγοκύστη με τζελ σε θήκη 12cmΧ11cm</t>
  </si>
  <si>
    <t>Παγοκύστη με τζελ σε θήκη 26cmΧ16cm</t>
  </si>
  <si>
    <t>Παλμικό οξύμετρο</t>
  </si>
  <si>
    <t>Παραμάνες ασφαλείας</t>
  </si>
  <si>
    <t>Σερβιέτες εμμήνου ρύσεως</t>
  </si>
  <si>
    <t>πακέτο</t>
  </si>
  <si>
    <t xml:space="preserve">Σπρέι κρυοθεραπείας </t>
  </si>
  <si>
    <t>Στικ αμμωνίας για τσιμπίματα σε μορφή roll on</t>
  </si>
  <si>
    <t>Σύριγγες 10ml</t>
  </si>
  <si>
    <t>Τρόμπα Αφαίρεσης Δηλητηρίου  – Venom Extractor Pump με δύο επιστόμια</t>
  </si>
  <si>
    <t>Φορητή συσκευή αναρρόφησης</t>
  </si>
  <si>
    <t>Ψαλίδι τραυμάτων</t>
  </si>
  <si>
    <t>ΣΥΝΟΛΟ ΤΜΗΜΑ 2</t>
  </si>
  <si>
    <t>ΤΜΗΜΑ 3 - Είδη Φαρμακείου για το πρόγραμμα ΒΟΗΘΕΙΑ ΣΤΟ ΣΠΙΤΙ</t>
  </si>
  <si>
    <t>Αλοιφή Αιμοστατική Φραγμού Συσκ. 30Gr</t>
  </si>
  <si>
    <t>Αλοιφή αντιβιοτική 2% ointment ext use tub 15 gr δραστική ουσία φουσιδικό οξύ</t>
  </si>
  <si>
    <t>Αλοιφή αντιβιοτική με κορτιζόνη (2%+0,1%) tub 30gr φουσιδικό οξύ, βηταμεθαζόνη</t>
  </si>
  <si>
    <t>Αλοιφή αντισηπτική oint.ext.use povidone iodine 10% tub 30 gr</t>
  </si>
  <si>
    <t>Αλοιφή αντισταμινική γέλη gel ext use 0,1%w/w tub 30gr δραστική ουσία διμεθινδένη</t>
  </si>
  <si>
    <t>Αλοιφή/κρέμα για ερεθισμένο δέρμα ή/και επούλωση εγκαυμάτων tub x 100 gr</t>
  </si>
  <si>
    <t>Γάντια με πούδρα (latex μιας χρήσης μη αποστειρωμένα) x100 νούμερο M</t>
  </si>
  <si>
    <t>ΚΟΥΤΙ ΤΩΝ 100 ΤΜΧ</t>
  </si>
  <si>
    <t>Γάντια χωρίς πούδρα (latex μιας χρήσης μη αποστειρωμένα) x100 νούμερο M</t>
  </si>
  <si>
    <t>Γαντια νιτριλιου μιας χρησης μεγεθος Μ 100τεμ</t>
  </si>
  <si>
    <t>Διάλυμα αντισηπτικό cut.sol.ext.use (0,1%+2%) οκτενιδίνη, φαινοξυαιθανόλη, 50ml</t>
  </si>
  <si>
    <t>Διάλυμα αντισηπτικό solution ext.use povidone iodine 10% 240 ml</t>
  </si>
  <si>
    <t>Διάλυμα αντισηπτικό solution ext.use povidone iodine 10% 30 ml</t>
  </si>
  <si>
    <t>Διάλυμα Διατήρησης της ισοτονικότητας του αίματος Δ/μα χλωριούχου νατρίου(φυσιολ.ορός) sod.chloride 0,9% συσκευασία 1x500 ml</t>
  </si>
  <si>
    <t>Διάλυμα Διατήρησης της ισοτονικότητας του αίματος Δ/μα χλωριούχου νατρίου(φυσιολ.ορός) sod.chloride 0,9% συσκευασία 50amp των 5ml</t>
  </si>
  <si>
    <t>ΚΟΥΤΙ 50 ΤΕΜ</t>
  </si>
  <si>
    <t>Διάλυμα Οφθαλμολογικό για πλύση Φυσιολογικός ορός σε αμπούλες 5ml x 50</t>
  </si>
  <si>
    <t>ΚΟΥΤΙ 50 ΤΜΧ</t>
  </si>
  <si>
    <t>Δισκία Αναλγητικά με παρακεταμόλη 500MG/TAB BTx20</t>
  </si>
  <si>
    <t>Δισκία Αντιισταμινικά (Desloratadine) tab 5mg Χ 30</t>
  </si>
  <si>
    <t>Δισκία αντιόξινα υδροξείδιο του αργιλίου (aluminum hydroxide), υδροξείδιο του μαγνησίου (magnesium hydroxide) 233mg+83,46mg/tab Χ 60</t>
  </si>
  <si>
    <t>Κολλύριο eye drops sol δραστική ουσία ναφαζολίνη, βορικό οξύ 0,1%+1% bottle x10ml</t>
  </si>
  <si>
    <t>Κολλύριο eye drops susp δραστική ουσία δεξαμεθαζόνη, τομπραμυκίνη 0,1%w/v+0,3%w/v bottlex5ml</t>
  </si>
  <si>
    <t>Μάσκες Χειρουργείου απλές με λαστιχάκι (συσκευασία 50 τεμ)</t>
  </si>
  <si>
    <t>Οξυζενέ (hydrogen peroxide) Δ/μα υπεροξειδίου του υδρογόνου 3% 250ml</t>
  </si>
  <si>
    <t>Σπρέυ Αντιβιοτικό, Αερόλυμα για τοπική χρήση, (2,70mg+2,23mg) δραστική ουσία καταλάση, νεομυκίνη (neomycin) συσκ. 1 BOX * 1 VIAL * 148gr</t>
  </si>
  <si>
    <t>Ταινίες μέτρησης για Τριγλυκερίδια 25τχμ (Τύπου ACCUTREND TRIGLYCERID 25-STR)</t>
  </si>
  <si>
    <t>ΚΟΥΤΙ ΤΩΝ 25 ΤΜΧ</t>
  </si>
  <si>
    <t>Ταινίες μέτρησης για Τριγλυκερίδια 25τχμ (Τύπου MULTICARE IN TRIGLICARIDIA)</t>
  </si>
  <si>
    <t>Ταινιες μετρησης σακχαρου (τύπου MULTICARE IN) 50 τμχ</t>
  </si>
  <si>
    <t>ΚΟΥΤΙ ΤΩΝ 50 ΤΜΧ</t>
  </si>
  <si>
    <t>Ταινιες μετρησης σακχαρου (τύπου ON CALL VIVID) 50 τμχ</t>
  </si>
  <si>
    <t>Ταινίες μέτρησης Σακχάρου 50τεμ (Τύπου ACCUCHEK AVIVA) STR50</t>
  </si>
  <si>
    <t>Ταινίες μέτρησης χοληστερίνης 25τχμ (Τύπου ACCUTREND CHOLESTEROL 25-STR)</t>
  </si>
  <si>
    <t>Ταινίες μέτρησης χοληστερίνης 25τχμ (Τύπου MULTICARE IN CHOLESTEROL )</t>
  </si>
  <si>
    <t>Αλοιφή με αντιμικροβιακή &amp; αναπλαστική δράση, (1%+0,2%) δραστική ουσία Υαλουρονικό οξύ &amp; Αργυρούχος σουλφαδιαζίνη, συσκ. 100gr</t>
  </si>
  <si>
    <t>Αυτοκόλλητα ράμματα 6mm x 10 cm/10 τμχ</t>
  </si>
  <si>
    <t xml:space="preserve">Αυτοκόλλητα ράμματα 12mm x 10 cm/6 τμχ. </t>
  </si>
  <si>
    <t>Βαμβάκι Υδρόφιλο 70gr</t>
  </si>
  <si>
    <t>Γάζα Αυτοκόλλητη αποστειρωμένη 6cm*7cm / 10 τμχ</t>
  </si>
  <si>
    <t>ΚΟΥΤΙ 10 ΤΜΧ</t>
  </si>
  <si>
    <t>Γάζα Αυτοκόλλητη αποστειρωμένη 9cm*10cm / 10 τμχ</t>
  </si>
  <si>
    <t>Γάζα Αυτοκόλλητη αποστειρωμένη 9cm*15cm / 10 τμχ</t>
  </si>
  <si>
    <t>Γάζες Αποστειρωμένες 10cm*10cm/100ΤΜΧ</t>
  </si>
  <si>
    <t>Γάζες Αποστειρωμένες 17cm*30cm/12 τεμ</t>
  </si>
  <si>
    <t>Γάζες Αποστειρωμένες 36cm*40cm/10 τεμ</t>
  </si>
  <si>
    <t>Γάζες εμποτισμένες με αντιβιοτικό φουσιδικό οξύ imp/gauze 30mg/te 10cmx10cmx10τμχ</t>
  </si>
  <si>
    <t>Επίδεσμος 5cm*2,5m</t>
  </si>
  <si>
    <t>Επίδεσμος 10cm*2,5m</t>
  </si>
  <si>
    <t>Επίδεσμος 5cm*4m</t>
  </si>
  <si>
    <t>Επίδεσμος 10cm*4m</t>
  </si>
  <si>
    <t>Επίδεσμος Αιμοστατικός 6cm*8cm</t>
  </si>
  <si>
    <t>Λευκοπλάστης 72mm*19mm</t>
  </si>
  <si>
    <t>Λευκοπλάστη Τεμάχια με γάζα αποστειρωμένη strips διαφόρων μεγεθών 4 μεγέθη Χ 10 strips</t>
  </si>
  <si>
    <t>Ταινία Αυτοκόλλητη Στερέωσης Μεταξωτή και Υποαλλεργική 2,5cm*9,1m</t>
  </si>
  <si>
    <t>Ταινία Αυτοκόλλητη Στερέωσης Μεταξωτή και Υποαλλεργική 5cm*9,1m</t>
  </si>
  <si>
    <t>Ταινία Αυτοκόλλητη Στερέωσης Μεταξωτή και Υποαλλεργική 7,5cm*9,1m</t>
  </si>
  <si>
    <t>Αλοιφή για Μώλωπες, Δραστική ουσία άρνικα, 100ml</t>
  </si>
  <si>
    <t>Αμμωνία stick 15 ml</t>
  </si>
  <si>
    <t>Βελόνες 21G (100 ΤΕΜ)</t>
  </si>
  <si>
    <t>Θερμόμετρο μετώπου χωρίς επαφή ψηφιακό</t>
  </si>
  <si>
    <t>Θερμόμετρο νοσηλείας πλακέ χωρίς υδράργυρο</t>
  </si>
  <si>
    <t>Μηχανάκι Μέτρησης Σακχάρου (τύπου ON CALL VIVID)</t>
  </si>
  <si>
    <t>Οξύμετρο δακτύλου με LED οθόνη</t>
  </si>
  <si>
    <t xml:space="preserve">Παγοκύστες πολλαπλών χρήσεων 18 x 8,5 cm. </t>
  </si>
  <si>
    <t>Περιχειρίδα πιεσόμετρου με φούσκα και μανόμετρο (χωρις ακουστικά)</t>
  </si>
  <si>
    <t>Πιεσόμετρο ηλεκτρικό μπράτσου με περιχειρίδα XXL</t>
  </si>
  <si>
    <t>Πιεσόμετρο με ενσωματωμένο στηθοσκόπιο</t>
  </si>
  <si>
    <t>Ποδιές πλαστικές μιας χρήσης λευκές μακριές 80x125εκ 100ΤΜΧ</t>
  </si>
  <si>
    <t>Ποδονάρια Ματ 100 τμχ</t>
  </si>
  <si>
    <t>Σκαρφιστήρες (Τύπου ACCUCHECK SOFTCLIX LANCETS) 100τμχ</t>
  </si>
  <si>
    <t>Συριγγες 2,5cc/21cc</t>
  </si>
  <si>
    <t>Σύριγγες Μ.Χ 10CC/21C (τμχ)</t>
  </si>
  <si>
    <t>Σύριγγες Μ.Χ 1CC/21C (τμχ)</t>
  </si>
  <si>
    <t>Σύριγγες Μ.Χ 5CC/21C (τμχ)</t>
  </si>
  <si>
    <t>Τζελ αλόης - Aloe vera gel</t>
  </si>
  <si>
    <t>ΣΥΝΟΛΟ ΤΜΗΜΑ 3</t>
  </si>
  <si>
    <t>ΤΜΗΜΑ 4 - Είδη Φαρμακείου για το ΚΟΙΝΩΝΙΚΟ ΦΑΡΜΑΚΕΙΟ</t>
  </si>
  <si>
    <t>ΣΥΝΟΛΙΚΗ ΠΟΣΟΤΗΤΑ</t>
  </si>
  <si>
    <t xml:space="preserve">ΤΙΜΗ ΜΟΝΑΔΟΣ </t>
  </si>
  <si>
    <t>Αλοιφή παυσίπονη γέλη δραστική ουσία δικλοφενάκη (diclofenac)</t>
  </si>
  <si>
    <t>Αλοιφή Αντιισταμινική γέλη</t>
  </si>
  <si>
    <t xml:space="preserve">Δισκία δραστική ουσία Ακετυλοσαλικυλικό οξύ (acetylsalicylic acid). </t>
  </si>
  <si>
    <t>Δισκία δραστική ουσία ατορβαστατίνη (atorvastatin) tb 20 mg x30</t>
  </si>
  <si>
    <t>Δισκία δραστική ουσία κλοπιδογρέλη (clopidogrel) 75mg tab x28</t>
  </si>
  <si>
    <t>Δισκία δραστική ουσία εσομεπραζόλη (esomeprazole)  20mg tab x28</t>
  </si>
  <si>
    <t>Δισκία δραστική ουσία εσομεπραζόλη (esomeprazole)  40mg tab x28</t>
  </si>
  <si>
    <t>Δισκία δραστική ουσία εζετιμίμπη (ezetimibe) 10mg tab x28</t>
  </si>
  <si>
    <t>Δισκία δραστική ουσία εζετιμίμπη και ατορβαστατίνη (ezetimibe/atorvastatin) 10/20mg tab x30</t>
  </si>
  <si>
    <t>Δισκία δραστική ουσία εζετιμίμπη και ροσουβαστατίνη(ezetimibe/rosuvastatin) tb 10/20 mg x30</t>
  </si>
  <si>
    <t>Δισκία αντιφλεγμονώδη δραστική ουσία ιμπουπροφαίνη (ibuprofen)  tb 400 mg x20</t>
  </si>
  <si>
    <r>
      <t>Δισκία αντιφλεγμονώδη δραστική ουσία ιμπουπροφαίνη (ibuprofen) tb 600</t>
    </r>
    <r>
      <rPr>
        <b/>
        <sz val="11"/>
        <color rgb="FF000000"/>
        <rFont val="Calibri"/>
        <family val="2"/>
        <charset val="161"/>
      </rPr>
      <t xml:space="preserve"> </t>
    </r>
    <r>
      <rPr>
        <sz val="11"/>
        <color rgb="FF000000"/>
        <rFont val="Calibri"/>
        <family val="2"/>
        <charset val="161"/>
      </rPr>
      <t>mg x20</t>
    </r>
  </si>
  <si>
    <t>Δισκία δραστική ουσία ιρβεσαρτάνη και υδροχλωροθειαζίδη (irbesartan/HCTZ) 150/12,5mg tab x28</t>
  </si>
  <si>
    <t>Δισκία δραστική ουσία ιρβεσαρτάνη και υδροχλωροθειαζίδη (irbesartan/HCTZ) 300/12,5mg tab x28</t>
  </si>
  <si>
    <t>Δισκία δραστική ουσία Νατριούχος λεβοθυροξίνη (Levothyroxine sodium) 125mg tab x30</t>
  </si>
  <si>
    <t>Δισκία δραστική ουσία Νατριούχος λεβοθυροξίνη (Levothyroxine sodium) 25mg tab x30</t>
  </si>
  <si>
    <t>Δισκία δραστική ουσία Νατριούχος λεβοθυροξίνη (Levothyroxine sodium) 50mg tab x30</t>
  </si>
  <si>
    <t>Δισκία δραστική ουσία Νατριούχος λεβοθυροξίνη (Levothyroxine sodium) 62mg tab x30</t>
  </si>
  <si>
    <t>Δισκία δραστική ουσία Νατριούχος λεβοθυροξίνη (Levothyroxine sodium) 75mg tab x30</t>
  </si>
  <si>
    <t>Δισκία δραστική ουσία μανιδιπίνη (manidipine) 20mg tab x28</t>
  </si>
  <si>
    <t>Δισκία δραστική ουσία μετφορμίνη (metformin) 850 mg tab x30</t>
  </si>
  <si>
    <t>Δισκία δραστική ουσία ολμεσαρτάνη, αμλοδιπίνη και υδροχλωροθειαζίδη (olmesartan/amlodipine/HCTZ) (20/5/12,5)mg x28 tab</t>
  </si>
  <si>
    <t>Δισκία δραστική ουσία ολμεσαρτάνη, αμλοδιπίνη και υδροχλωροθειαζίδη (olmesartan/amlodipine/HCTZ) (40/10/12,5)mg x28 tab</t>
  </si>
  <si>
    <t>Δισκία δραστική ουσία ολμεσαρτάνη και υδροχλωροθειαζίδη (olmesartan/HCTZ) (20/12,5)mg tab x28</t>
  </si>
  <si>
    <t>Δισκία δραστική ουσία ομεπραζόλη (omeprazole) 20mg cap x28</t>
  </si>
  <si>
    <t>Δισκία δραστική ουσία ομεπραζόλη (omeprazole) 40mg cap x28</t>
  </si>
  <si>
    <t>Δισκία δραστική ουσία παντοπραζόλη (pantoprazole) 40mg tab x28</t>
  </si>
  <si>
    <t>Δισκία Αναλγητικά δραστική ουσία Paracetamol (Παρακεταμόλη) tb 500 mg x20</t>
  </si>
  <si>
    <t>Δισκία δραστική ουσία πιταβαστατίνη (pitavastatin) 2mg tab x30</t>
  </si>
  <si>
    <t>Δισκία δραστική ουσία πιταβαστατίνη (pitavastatin) 4mg tab x30</t>
  </si>
  <si>
    <t>Δισκία δραστική ουσία ριβαροξαμπάνη (ribaroxaban) tb 20 mg x28</t>
  </si>
  <si>
    <t>Δισκία δραστική ουσία ροσουβαστατίνη (rosuvastatin) 5mg tab x28</t>
  </si>
  <si>
    <t>Δισκία δραστική ουσία ροσουβαστατίνη (rosuvastatin) 10mg tab x28</t>
  </si>
  <si>
    <t>Δισκία δραστική ουσία ροσουβαστατίνη (rosuvastatin) 20mg tab x28</t>
  </si>
  <si>
    <t>Δισκία δραστική ουσία τριφλουζάλη (triflusal) 300mg caps x30</t>
  </si>
  <si>
    <t>Δισκία δραστική ουσία βαλσαρτάνη, και υδροχλωροθειαζίδη (valsartan/HCTZ) (160/12,5)mg tab x28</t>
  </si>
  <si>
    <t>Δισκία δραστική ουσία βαλσαρτάνη, και υδροχλωροθειαζίδη (valsartan/HCTZ) (320/12,5)mg tab x28</t>
  </si>
  <si>
    <t>Δισκία αναβράζοντα Αναλγητικά δραστική ουσία Paracetamol (Παρακεταμόλη) 1000 mg x8</t>
  </si>
  <si>
    <t>Δισκία δραστική ουσία τυροθρισίνη (tyrothricin), υδροχλωρική λιδοκαϊνη (lidocaine hydrochloride) και χλωρεξιδίνη (chlorhexidine gluconate). (0,5+1+1)mg/loz bt x20</t>
  </si>
  <si>
    <t>Δισκία μασώμενα/διασπειρώμενα στο στόμα δραστική ουσία λανσοπραζόλη (lansoprazole) tb 10 mg x28</t>
  </si>
  <si>
    <t>Eπιθέματα Αυτοκόλλητα διαδερμικά δραστική ουσία νιτρογλυκερίνη (glycerin trinitrate) 5mg TTS</t>
  </si>
  <si>
    <t>Eπιθέματα Αυτοκόλλητα διαδερμικά δραστική ουσία νιτρογλυκερίνη (glycerin trinitrate) 10mg TTS</t>
  </si>
  <si>
    <t>Κρέμα/Αλοιφή για ερεθισμένο δέρμα ή/και επούλωση εγκαυμάτων 100 gr</t>
  </si>
  <si>
    <t>Οινόπνευμα φαρμακευτικό 70 βαθμών cut.sol. 300 ml</t>
  </si>
  <si>
    <t>Πόσιμο διάλυμα δραστική ουσία χοληκαλσιφερόλη (Cholecalciferol) 25000IU/2,5ml x4 bottle</t>
  </si>
  <si>
    <t>Πόσιμο εναιώρημα σιρόπι δραστική ουσία ιμπουπροφαίνη (ibuprofen) 100mg/5ml x150ml</t>
  </si>
  <si>
    <t>Πόσιμο εναιώρημα σιρόπι δραστική ουσία παρακεταμόλη (paracetamol) 120mg/5ml x150ml</t>
  </si>
  <si>
    <t>Ρινικό εκνέφωμα-σπρέϋ δραστική ουσία υδροχλωρική οξυμεταζολίνη (Oxymetazoline hydrochloride) 22mcg/dose fl x10 ml</t>
  </si>
  <si>
    <t>Ταινίες μέτρησης σακχάρου x50</t>
  </si>
  <si>
    <t>Γάζες Αποστειρωμένες  17x30 cm σε κουτί 12 τμχ</t>
  </si>
  <si>
    <t>Επιθέματα Αυτοκόλλητα μικρά λευκοπλάστη σε τεμάχια με γάζα αποστειρωμένη strips διαφόρων μεγεθών 4 μεγέθη Χ 10 strips</t>
  </si>
  <si>
    <t xml:space="preserve">Ταινία Αυτοκόλλητη από μετάξι ή χαρτί σε ρολό 1,25cm x 5m </t>
  </si>
  <si>
    <t>Γαλάκτωμα Αντηλιακό προσώπου-σώματος SPF 50 150 ml</t>
  </si>
  <si>
    <t>Δισκία δραστική ουσία διοσμίνη και εσπεριδίνη (diosmin/hesperidine) tab (450/50)mg/tab x60</t>
  </si>
  <si>
    <t>Έμπλαστρο δραστική ουσία καψαϊκίνη (capsaicine) 4,8 mg</t>
  </si>
  <si>
    <t>Κρέμα για σκασμένα χέρια 75 ml</t>
  </si>
  <si>
    <t>Κρέμα ημέρας προσώπου αντιρυτιδική με κολλαγόνο 50 ml</t>
  </si>
  <si>
    <t>Συμπλήρωμα διατροφής Μαγνήσιο σε αναβράζουσα μορφή x20</t>
  </si>
  <si>
    <t>ΣΥΝΟΛΟ ΤΜΗΜΑ 4</t>
  </si>
  <si>
    <t>ΤΜΗΜΑ 5 - Είδη Φαρμακείου για ΚΔΑΠ-ΜΕΑ &amp; ΚΔΑΠ</t>
  </si>
  <si>
    <t>Αλοιφή Αιμοστατική φραγμού tub 30 gr</t>
  </si>
  <si>
    <t>Αλοιφή αντιβιοτική  2% ointment ext use tub 15 gr δραστική ουσία φουσιδικό οξύ</t>
  </si>
  <si>
    <t>Αλοιφή για επούλωση εγκαυμάτων tub x 100 gr</t>
  </si>
  <si>
    <t>Γάντια (latex μιας χρήσης μη αποστειρωμένα, χωρίς πούδρα) x100 νούμερο L</t>
  </si>
  <si>
    <t>Γάντια (latex μιας χρήσης μη αποστειρωμένα, χωρίς πούδρα) x100 νούμερο M</t>
  </si>
  <si>
    <t>Γάντια (latex μιας χρήσης μη αποστειρωμένα, χωρίς πούδρα) x100 νούμερο S</t>
  </si>
  <si>
    <t>Διάλυμα αντισηπτικό cut.sol.ext.use (0,1%+2%) 50ml οκτενιδίνη, φαινοξυαιθανόλη</t>
  </si>
  <si>
    <t>Διάλυμα χλωριούχου νατρίου ext.use (φυσιολ. ορός) sod.chloride 0,9% συσκευασία 50amp των 5ml</t>
  </si>
  <si>
    <t>Δισκία αντίδοτα δηλητηριάσεων, δραστική ουσία ενεργός άνθρακας (charcoalactivated)</t>
  </si>
  <si>
    <t>Ενέσιμο σκεύασμα κορτιζόνης, δραστική ουσία hydrocortizone, συγκέντρωση 250MG/2ML, συσκ. 1 BOX * 1 VIAL * 2 ML</t>
  </si>
  <si>
    <t>Κολλυριο eye drops sol δραστική ουσία ναφαζολίνη, βορικό οξύ 0,1%+1% bottle x10ml</t>
  </si>
  <si>
    <t>Κολλυριο eye drops susp δραστική ουσία δεξαμεθαζόνη,τομπραμυκίνη 0,1%w/v+0,3%w/v bottle x 5ml</t>
  </si>
  <si>
    <t>Σπρέυ Αντιβιοτικό, Αερόλυμα για τοπική χρήση, (2,70mg+2,23mg) δραστική ουσία καταλάση, νεομυκίνη (neomycin) συσκ. 1 BOX * 1 VIAL * 148 GR</t>
  </si>
  <si>
    <t>Ταινίες μέτρησης σακχάρου 50 τεμ</t>
  </si>
  <si>
    <t>Υγρό απολύμανσης χεριών 5Lt</t>
  </si>
  <si>
    <t>Γάζα απλή αποστειρωμένη 10x10 cm</t>
  </si>
  <si>
    <t>Γάζα Αυτοκόλλητη αποστειρωμένη 10cm*10cm / 5 τμχ</t>
  </si>
  <si>
    <t>ΚΟΥΤΙ 5 ΤΜΧ</t>
  </si>
  <si>
    <t>Επίδεσμος 2,5cm x 5m</t>
  </si>
  <si>
    <t>Επίδεσμος Ελαστικός 6cm x 4m</t>
  </si>
  <si>
    <t>Επιθέματα Ρινικά για ρινορραγίες</t>
  </si>
  <si>
    <t>Λευκοπλάστης με γάζα (τύπου Hansaplast) διάφορα μεγέθη σε συσκευασία των 40 τεμαχίων</t>
  </si>
  <si>
    <t>Ταινία συγκλεισης τραυμάτων steril-strip</t>
  </si>
  <si>
    <t>Αεραγωγός με ανεπίστροφο βαλβίδα για τεχνητή αναπνοή (CE), μάσκα προσώπου ανάνηψης-τεχνητής αναπνοής με ανεπίστροφη βαλβίδα</t>
  </si>
  <si>
    <t>Αλοιφή για Μώλωπες, Δραστική ουσία άρνικα</t>
  </si>
  <si>
    <t>Βαζελίνη tub x 15 gr</t>
  </si>
  <si>
    <t>Διάλυμα Οφθαλμολογικό για πλύση Φυσιολογικός ορός σε αμπούλες 5 ML</t>
  </si>
  <si>
    <t>Οινόπνευμα μπλε</t>
  </si>
  <si>
    <t>Οξύμετρο (για λήψη ζωτικών σημείων)</t>
  </si>
  <si>
    <t>Παγοκομπρέσες στιγμιαίες</t>
  </si>
  <si>
    <t>Παγοκύστες πολλαπλών χρήσεων 18x8,5cm</t>
  </si>
  <si>
    <t>Πιεσόμετρο Ηλεκτρικό μπράτσου με περιχειρίδα</t>
  </si>
  <si>
    <t>Πιεσόμετρο Χειροκίνητο με ενσωματωμένο στηθοσκόπιο</t>
  </si>
  <si>
    <t xml:space="preserve">Σπρέϋ ψυκτικό </t>
  </si>
  <si>
    <t>ΣΥΝΟΛΟ ΤΜΗΜΑ 5</t>
  </si>
  <si>
    <t>ΤΜΗΜΑ 6 - Είδη Φαρμακείου για τις δομές της ΠΡΟΣΧΟΛΙΚΗΣ ΑΓΩΓΗΣ</t>
  </si>
  <si>
    <t>Αλοιφή Αντιβιοτική, δραστική ουσία φουσιδικό οξύ (fusidicacid), συσκ. CREAM 0,1% TUBx30G</t>
  </si>
  <si>
    <t>Σιρόπι αναλγητικό &amp; αντιπυρετικό, δραστική ουσία παρακεταμόλη, συγκέντρωση 120mg/5ml, συσκ. 1 VIAL* 100ml</t>
  </si>
  <si>
    <t>Σπρέυ Αντιβιοτικό, Αερόλυμα για τοπική χρήση, δραστική ουσία νεομυκίνη (neomycin), συσκ. 1 BOX * 1 VIAL * 148 GR</t>
  </si>
  <si>
    <t>Αυτοκόλλητα επιθέματα με γάζα διάφορα μεγέθη</t>
  </si>
  <si>
    <t>Αλοιφή για μώλωπες, δραστική ουσία Acetate of alumina 8% στυπτική και αντισηπτική δράση, συσκ. 50gr</t>
  </si>
  <si>
    <t>Αμμωνία stick 15ml</t>
  </si>
  <si>
    <t>Συσκευή αφαίρεσης κεντριού - αναρρόφηση δηλητηρίου (τύπου ASPIVENIN) με χρήση κενού αέρα 800 μιλιμπάρ. Να περιέχει 2-4 βεντούζες επαναχρησιμοποιούμενες και να φέρει πιστοποίηση και σήμανση CE</t>
  </si>
  <si>
    <t>ΣΥΝΟΛΟ ΤΜΗΜΑ 6</t>
  </si>
  <si>
    <t>ΤΜΗΜΑ 7 - Είδη Φαρμακείου για ΑΘΛΗΤΙΚΕΣ ΕΓΚΑΤΑΣΤΑΣΕΙΣ</t>
  </si>
  <si>
    <t>Αιμοστατική αλοιφή 30γρ</t>
  </si>
  <si>
    <t>Δισκία αναλγητικά &amp; αντιφλεγμονώδη, δραστική ουσία ιβουπροφαίνη (ibuprofen), συγκέντρωση 400MG/CAP, συσκ.1 BOX * 2 BLPK * 10 CAP</t>
  </si>
  <si>
    <t>Δισκία αναλγητικά &amp; αντιφλεγμονώδη, δραστική ουσία ιβουπροφαίνη (ibuprofen), συγκέντρωση 600MG/CAP, συσκ.1 BOX * 2 BLPK * 10 CAP</t>
  </si>
  <si>
    <t>Δισκία αναλγητικά με παρακεταμόλη 500MG/TAB αναβράζοντα</t>
  </si>
  <si>
    <t>Δισκία αναλγητικά με παρακεταμόλη 1000MG/TAB</t>
  </si>
  <si>
    <t>Δισκία αντιεμετικά (μετοκλοπραμίδη 10mg BL 2*10)</t>
  </si>
  <si>
    <t>Δισκία κορτιζόνης (μεθυλπρεδνιζολόνη 16mg BL 2*7)</t>
  </si>
  <si>
    <t>Δισκία υπογλώσσια – αγγειοδιασταλτικά (BL 2*20)</t>
  </si>
  <si>
    <t>Εισπνεόμενο (αεροζόλ) βρογχοδιασταλτικό μορφή συσκευής εισπνοών (αεροζόλ)</t>
  </si>
  <si>
    <t>Κρέμα τοπικής αναισθησίας (τύπου Xylocream [2.5+2,5%] 30γρ)</t>
  </si>
  <si>
    <t>Σπρέι Αντιβιοτικό – επουλωτικό εκνέφωμα</t>
  </si>
  <si>
    <t>Συσκευή αυτόματης έγχυσης αδρεναλίνης τύπου JEXT ενηλίκων</t>
  </si>
  <si>
    <t>Συσκευή αυτόματης έγχυσης αδρεναλίνης τύπου JEXT παιδιών</t>
  </si>
  <si>
    <t>Αθλητική ταινία (Sports Tape) 4 εκατοστών * 10 μέτρων</t>
  </si>
  <si>
    <t>Αυτοκόλλητα ράμματα (steri – strip 3*75mm)</t>
  </si>
  <si>
    <t>Γάζες Αποστειρωμένες των 5 εκατοστών 5 X 10cm X 50 τεμ</t>
  </si>
  <si>
    <t>Ελαστικός αυτοκόλλητος επίδεσμος 4,5μ * 10εκ</t>
  </si>
  <si>
    <t>Επίδεσμος ατομικός με συνδετήρες 6*4</t>
  </si>
  <si>
    <t>Νάρθηκες ακινητοποίησης άνω και κάτω άκρων με αεροθαλάμους</t>
  </si>
  <si>
    <t>Νάρθηκες τύπου Zimmer</t>
  </si>
  <si>
    <t>Περιλαίμια κολάρα σκληρά ενηλίκων</t>
  </si>
  <si>
    <t>Περιλαίμια κολάρα σκληρά παιδιών</t>
  </si>
  <si>
    <t>Τζελ γλυκόζης (glucose gel)</t>
  </si>
  <si>
    <t>Αμμωνία σε μορφή στικ (stick) ή roll on</t>
  </si>
  <si>
    <t>Επίθεμα θωρακικού τραύματος σε στρογγυλό σχήμα μεγέθους έξι (6) ιντσών</t>
  </si>
  <si>
    <t>Θερμόμετρο ψηφιακό</t>
  </si>
  <si>
    <t>Ιμάντας ίσχαιμης περίδεσης 4*60 εκ</t>
  </si>
  <si>
    <t>Μάσκα νεφελοποίησης ενηλίκων - παιδιών από διάφανο μαλακό βινύλιο</t>
  </si>
  <si>
    <t>Μάσκα χορήγησης εμφυσήσεων κατά την ΚΑΡΠΑ τύπου pocketmask</t>
  </si>
  <si>
    <t>Μάσκα χορήγησης οξυγόνου ενηλίκων από διάφανο μαλακό βινύλιο</t>
  </si>
  <si>
    <t>Μάσκα χορήγησης οξυγόνου παιδιών από διάφανο μαλακό βινύλιο</t>
  </si>
  <si>
    <t>Παγοκύστες – θερμοκύστες πολλαπλών χρήσεων 18*8,5mm Τ</t>
  </si>
  <si>
    <t>Σετ εργαλείων Αποστειρωμένο μιας χρήσης αιμόστασης και συρραφής τραυμάτων</t>
  </si>
  <si>
    <t>Στοματοφαρυγγικοί αγωγοί τύπου Guedel διαφόρων μεγεθών</t>
  </si>
  <si>
    <t>Σύριγγες μιας χρήσης πέντε (5) χιλιοστόλιτρων</t>
  </si>
  <si>
    <t>Τσάντα πλάτης πρώτων βοηθειών αθλητικών εγκαταστάσεων (κενά)</t>
  </si>
  <si>
    <t>Ψαλίδι τύπου Lister</t>
  </si>
  <si>
    <t>Ψυκτικό σπρέι 200ml</t>
  </si>
  <si>
    <t>Κυτία πρώτων βοηθειών αθλητικών εγκαταστάσεων (κενά)</t>
  </si>
  <si>
    <t>ΣΥΝΟΛΟ ΤΜΗΜΑ 7</t>
  </si>
  <si>
    <t>ΤΜΗΜΑ 8 - Είδη Φαρμακείου για τον ΧΩΡΟ ΙΑΤΡΕΙΟΥ</t>
  </si>
  <si>
    <t>Aερόλυμα για εισπνοή, βρογχοδιασταλτικό-για ασθματικές κρίσεις σταθερών δόσεων, 100UG/{inh}, Συσκ. 1 VIALMD * 200 {inh}</t>
  </si>
  <si>
    <t>Αλοιφή Αντιβιοτική για επούλωση εξωτερικών τραυμάτων, φουσιδικό οξύ, 20MG/G, συσκ. 1 BOX * 1 TUBE * 30 G</t>
  </si>
  <si>
    <t>Αλοιφή αντισηπτική - αντιμικροβιακή ιωδιούχου ποβιδόνη (povidone-iodine), 50MG/G, συσκ. 1 BOX * 1 TUBE * 30 G</t>
  </si>
  <si>
    <t>Γάντια (latex μιας χρήσης μη αποστειρωμένα) x100 νούμερο M</t>
  </si>
  <si>
    <t>Δισκία αντίδοτα δηλητηριάσεων, δραστική ουσία ενεργός άνθρακας (charcoalactivated), συγκέντρωση 200mg/cap, συσκ.1 BOX * 2 BLPK * 48CAP</t>
  </si>
  <si>
    <t>Δισκία αντιεμετικά κατά της ναυτίας, βηταϊστίνη (betahistine), 16MG/TAB, συσκ.  1 BOX * 5 BLPK * 10 TAB</t>
  </si>
  <si>
    <t>Δισκία Μυοχαλαρωτικά, ορφεναδρίνη &amp; παρακεταμόλη 450MG/TAB (1) + 35MG/TAB (2), συσκ 1 BOX * 2 BLPK * 15 TAB</t>
  </si>
  <si>
    <t>Σπρέι αντιβιοτικό-επουλωτικό τραυμάτων, εγκαυμάτων, δραστική ουσία νεομυκίνη (neomycin), 2.7MG/G (1) + 2.23MG/G (2), συσκ 1 BOX * 1 VIAL * 148G</t>
  </si>
  <si>
    <t>Gel απολύμανσης χεριών (τύπου Manusept Gel), 100 ml</t>
  </si>
  <si>
    <t>Ταινίες Αποστειρωμένες Σύγκλεισης Δέρματος για Μικρά Τραύματα και Πληγές, STERI-STRIP 6MM*75MM 3 STRIPS/ΦΑΚΕΛΟ 12 ΦΑΚ/ΚΟΥΤΙ</t>
  </si>
  <si>
    <t>Αλοιφή για επούλωση εγκαυμάτων, Υδροενεργό Επίθεμα σε Μορφή Gel, tub x50g</t>
  </si>
  <si>
    <t>Διάλυμα Αμμωνίας 6% για τσιμπήματα, εξωτερική χρήση, 120ml</t>
  </si>
  <si>
    <t>Θερμόμετρο ψηφιακό 1 λεπτού, υψηλής ακρίβειας, με βομβητή &amp; μνήμη</t>
  </si>
  <si>
    <t>Σπρέι ψυκτικό, Εφαρογή σε περίπτωση κλειστών κακώσεων οστών ή αθρθώσεων αντί πάγου μέχρι να σχηματισθί μορφή φιλμ, 400ml</t>
  </si>
  <si>
    <t>Ψαλίδι Γαζών απο Ανοξείδωτο Ατσάλι 14 cm</t>
  </si>
  <si>
    <t>ΣΥΝΟΛΟ ΤΜΗΜΑ 8</t>
  </si>
  <si>
    <t>ΤΜΗΜΑ 9 - Φαρμακεία ΟΧΗΜΑΤΩΝ</t>
  </si>
  <si>
    <t>Κυτία πρώτων βοηθειών (οχημάτων)</t>
  </si>
  <si>
    <t>ΣΥΝΟΛΟ ΤΜΗΜΑ 9</t>
  </si>
  <si>
    <t>Gel απολύμανσης χεριών</t>
  </si>
  <si>
    <t xml:space="preserve">ΤΜΗΜΑ 1 - Είδη Φαρμακείου για Χώρους Εργασίας </t>
  </si>
  <si>
    <t xml:space="preserve">ΓΕΝΙΚΟ ΣΥΝΟΛΟ </t>
  </si>
  <si>
    <t>ΤΜΗΜΑ 1 - Είδη Φαρμακείου για Χώρους Εργασίας</t>
  </si>
  <si>
    <t>ΔΙΟΙΚΗΤΙΚΟ</t>
  </si>
  <si>
    <t>ΠΡΟΣΧΟΛΙΚΗ</t>
  </si>
  <si>
    <t>ΚΟΙΝΩΝΙΚΗ</t>
  </si>
  <si>
    <t>ΠΑΙΔΕΙΑΣ</t>
  </si>
  <si>
    <t>ΠΟΛΙΤΙΣΜΟΥ</t>
  </si>
  <si>
    <t>ΚΕΠ</t>
  </si>
  <si>
    <t>ΤΕΧΝΙΚΗ</t>
  </si>
  <si>
    <t>ΝΟΜΙΚΗ</t>
  </si>
  <si>
    <t>ΚΑΘΑΡΙΟΤΗΤΑ</t>
  </si>
  <si>
    <t>ΔΗΜ. ΑΣΤΥΝΟΜΙΑ</t>
  </si>
  <si>
    <t>ΧΩΡΑ ΠΑΡΑΓΩΓΗΣ</t>
  </si>
  <si>
    <t>ΕΠΙΧΕΙΡΗΜΑΤΙΚΗ ΜΟΝΑΔΑ ΣΤΗΝ ΟΠΟΙΑ ΠΑΡΑΓΕΤΑΙ</t>
  </si>
  <si>
    <t>ΤΟΠΟΣ ΕΓΚΑΤΑΣΤΑΣΗΣ ΕΠΙΧΕΙΡΗΜΑΤΙΚΗΣ ΜΟΝΑΔΑΣ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</si>
</sst>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charset val="161"/>
      <scheme val="minor"/>
    </font>
    <font>
      <sz val="10.5"/>
      <color rgb="FF000000"/>
      <name val="Calibri"/>
      <family val="2"/>
      <charset val="161"/>
    </font>
    <font>
      <b/>
      <sz val="12"/>
      <color theme="1"/>
      <name val="Calibri"/>
      <family val="2"/>
      <charset val="161"/>
    </font>
    <font>
      <sz val="8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9" fontId="0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4" fontId="0" fillId="0" borderId="4" xfId="0" applyNumberFormat="1" applyFont="1" applyBorder="1" applyAlignment="1">
      <alignment horizontal="right" vertical="center"/>
    </xf>
    <xf numFmtId="9" fontId="0" fillId="0" borderId="4" xfId="0" applyNumberFormat="1" applyFont="1" applyBorder="1" applyAlignment="1">
      <alignment horizontal="center" vertical="center"/>
    </xf>
    <xf numFmtId="0" fontId="0" fillId="0" borderId="0" xfId="0" applyFont="1"/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0" fillId="0" borderId="4" xfId="0" applyNumberFormat="1" applyFont="1" applyFill="1" applyBorder="1" applyAlignment="1">
      <alignment horizontal="right" vertical="center"/>
    </xf>
    <xf numFmtId="9" fontId="0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right" vertical="center"/>
    </xf>
    <xf numFmtId="0" fontId="0" fillId="0" borderId="0" xfId="0" applyFont="1" applyFill="1"/>
    <xf numFmtId="164" fontId="6" fillId="0" borderId="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right" vertical="center"/>
    </xf>
    <xf numFmtId="164" fontId="0" fillId="0" borderId="0" xfId="0" applyNumberFormat="1" applyFont="1"/>
    <xf numFmtId="9" fontId="6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right" vertical="center"/>
    </xf>
    <xf numFmtId="0" fontId="8" fillId="4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164" fontId="2" fillId="3" borderId="4" xfId="0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right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right" vertical="center" wrapText="1"/>
    </xf>
    <xf numFmtId="9" fontId="0" fillId="0" borderId="4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164" fontId="2" fillId="5" borderId="4" xfId="0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164" fontId="0" fillId="0" borderId="4" xfId="0" applyNumberFormat="1" applyFont="1" applyBorder="1" applyAlignment="1">
      <alignment horizontal="right"/>
    </xf>
    <xf numFmtId="0" fontId="6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 wrapText="1"/>
    </xf>
    <xf numFmtId="164" fontId="2" fillId="6" borderId="4" xfId="0" applyNumberFormat="1" applyFont="1" applyFill="1" applyBorder="1" applyAlignment="1">
      <alignment horizontal="right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right" vertical="center"/>
    </xf>
    <xf numFmtId="9" fontId="0" fillId="0" borderId="4" xfId="0" applyNumberFormat="1" applyBorder="1" applyAlignment="1">
      <alignment horizontal="center" vertical="center"/>
    </xf>
    <xf numFmtId="0" fontId="14" fillId="0" borderId="4" xfId="0" applyFont="1" applyFill="1" applyBorder="1"/>
    <xf numFmtId="0" fontId="14" fillId="0" borderId="4" xfId="0" applyFont="1" applyBorder="1" applyAlignment="1">
      <alignment horizontal="center"/>
    </xf>
    <xf numFmtId="164" fontId="0" fillId="0" borderId="4" xfId="0" applyNumberFormat="1" applyBorder="1" applyAlignment="1">
      <alignment horizontal="right"/>
    </xf>
    <xf numFmtId="0" fontId="14" fillId="0" borderId="4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center" wrapText="1"/>
    </xf>
    <xf numFmtId="164" fontId="2" fillId="7" borderId="4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6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vertical="center" wrapText="1"/>
    </xf>
    <xf numFmtId="164" fontId="2" fillId="8" borderId="4" xfId="0" applyNumberFormat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right" vertical="center" wrapText="1"/>
    </xf>
    <xf numFmtId="9" fontId="6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right" vertical="center"/>
    </xf>
    <xf numFmtId="9" fontId="0" fillId="0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0" xfId="0" applyFill="1"/>
    <xf numFmtId="0" fontId="6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left" vertical="center" wrapText="1"/>
    </xf>
    <xf numFmtId="164" fontId="2" fillId="9" borderId="4" xfId="0" applyNumberFormat="1" applyFont="1" applyFill="1" applyBorder="1" applyAlignment="1">
      <alignment horizontal="right" vertical="center"/>
    </xf>
    <xf numFmtId="164" fontId="0" fillId="0" borderId="4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 wrapText="1"/>
    </xf>
    <xf numFmtId="164" fontId="0" fillId="0" borderId="0" xfId="0" applyNumberFormat="1" applyFont="1" applyAlignment="1">
      <alignment horizontal="right" vertical="center" wrapText="1"/>
    </xf>
    <xf numFmtId="164" fontId="0" fillId="0" borderId="0" xfId="0" applyNumberFormat="1" applyFont="1" applyBorder="1" applyAlignment="1">
      <alignment horizontal="right" vertical="center" wrapText="1"/>
    </xf>
    <xf numFmtId="9" fontId="0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0" fillId="0" borderId="0" xfId="0" applyNumberFormat="1"/>
    <xf numFmtId="164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4" xfId="0" applyNumberFormat="1" applyBorder="1" applyAlignment="1">
      <alignment vertical="center"/>
    </xf>
    <xf numFmtId="9" fontId="0" fillId="0" borderId="4" xfId="0" applyNumberFormat="1" applyBorder="1" applyAlignment="1">
      <alignment vertical="center"/>
    </xf>
    <xf numFmtId="0" fontId="0" fillId="5" borderId="4" xfId="0" applyFill="1" applyBorder="1"/>
    <xf numFmtId="164" fontId="2" fillId="5" borderId="4" xfId="0" applyNumberFormat="1" applyFont="1" applyFill="1" applyBorder="1" applyAlignment="1">
      <alignment vertical="center"/>
    </xf>
    <xf numFmtId="164" fontId="0" fillId="0" borderId="4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164" fontId="0" fillId="0" borderId="3" xfId="0" applyNumberFormat="1" applyFont="1" applyFill="1" applyBorder="1" applyAlignment="1">
      <alignment horizontal="right" vertical="center"/>
    </xf>
    <xf numFmtId="164" fontId="0" fillId="0" borderId="3" xfId="0" applyNumberFormat="1" applyBorder="1" applyAlignment="1">
      <alignment vertical="center"/>
    </xf>
    <xf numFmtId="164" fontId="0" fillId="0" borderId="3" xfId="0" applyNumberFormat="1" applyFill="1" applyBorder="1" applyAlignment="1">
      <alignment horizontal="right" vertical="center"/>
    </xf>
    <xf numFmtId="0" fontId="9" fillId="0" borderId="4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vertical="center"/>
    </xf>
    <xf numFmtId="164" fontId="0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/>
    </xf>
    <xf numFmtId="164" fontId="0" fillId="0" borderId="3" xfId="0" applyNumberFormat="1" applyFill="1" applyBorder="1" applyAlignment="1">
      <alignment horizontal="right" vertical="center" wrapText="1"/>
    </xf>
    <xf numFmtId="164" fontId="0" fillId="0" borderId="3" xfId="0" applyNumberFormat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right" vertical="center"/>
    </xf>
    <xf numFmtId="164" fontId="6" fillId="0" borderId="3" xfId="0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right" vertical="center" wrapText="1"/>
    </xf>
    <xf numFmtId="0" fontId="5" fillId="5" borderId="3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9" borderId="1" xfId="0" applyFont="1" applyFill="1" applyBorder="1" applyAlignment="1">
      <alignment horizontal="right" vertical="center" wrapText="1"/>
    </xf>
    <xf numFmtId="0" fontId="5" fillId="9" borderId="3" xfId="0" applyFont="1" applyFill="1" applyBorder="1" applyAlignment="1">
      <alignment horizontal="right" vertical="center" wrapText="1"/>
    </xf>
    <xf numFmtId="0" fontId="17" fillId="9" borderId="1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right" vertical="center" wrapText="1"/>
    </xf>
    <xf numFmtId="0" fontId="5" fillId="8" borderId="3" xfId="0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horizontal="right" vertical="center" wrapText="1"/>
    </xf>
    <xf numFmtId="0" fontId="5" fillId="7" borderId="3" xfId="0" applyFont="1" applyFill="1" applyBorder="1" applyAlignment="1">
      <alignment horizontal="right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right" vertical="center" wrapText="1"/>
    </xf>
    <xf numFmtId="0" fontId="5" fillId="6" borderId="3" xfId="0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</cellXfs>
  <cellStyles count="2">
    <cellStyle name="Κανονικό" xfId="0" builtinId="0"/>
    <cellStyle name="Ποσοστ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35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1BD106-6B09-4DF4-8433-17D2C2C2CB7D}"/>
            </a:ext>
          </a:extLst>
        </xdr:cNvPr>
        <xdr:cNvSpPr txBox="1"/>
      </xdr:nvSpPr>
      <xdr:spPr>
        <a:xfrm>
          <a:off x="5172075" y="1287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173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5027D16-2D98-43F9-9187-5BBF24DB011B}"/>
            </a:ext>
          </a:extLst>
        </xdr:cNvPr>
        <xdr:cNvSpPr txBox="1"/>
      </xdr:nvSpPr>
      <xdr:spPr>
        <a:xfrm>
          <a:off x="5172075" y="54797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9CD4AB-E37C-43FE-8CAF-9FFF1677C77E}"/>
            </a:ext>
          </a:extLst>
        </xdr:cNvPr>
        <xdr:cNvSpPr txBox="1"/>
      </xdr:nvSpPr>
      <xdr:spPr>
        <a:xfrm>
          <a:off x="5191125" y="12192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8B0248-1E33-41B8-B7FF-4BB5AE8607D3}"/>
            </a:ext>
          </a:extLst>
        </xdr:cNvPr>
        <xdr:cNvSpPr txBox="1"/>
      </xdr:nvSpPr>
      <xdr:spPr>
        <a:xfrm>
          <a:off x="5191125" y="12192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0</xdr:rowOff>
    </xdr:from>
    <xdr:to>
      <xdr:col>0</xdr:col>
      <xdr:colOff>65</xdr:colOff>
      <xdr:row>43</xdr:row>
      <xdr:rowOff>172227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B1CC8790-E91E-42BE-A18C-CBB612753CFA}"/>
            </a:ext>
          </a:extLst>
        </xdr:cNvPr>
        <xdr:cNvSpPr txBox="1"/>
      </xdr:nvSpPr>
      <xdr:spPr>
        <a:xfrm>
          <a:off x="5153025" y="1215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l-G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0</xdr:col>
      <xdr:colOff>65</xdr:colOff>
      <xdr:row>41</xdr:row>
      <xdr:rowOff>172227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F34970-7DC2-4482-A9D3-A76E1299DCD7}"/>
            </a:ext>
          </a:extLst>
        </xdr:cNvPr>
        <xdr:cNvSpPr txBox="1"/>
      </xdr:nvSpPr>
      <xdr:spPr>
        <a:xfrm>
          <a:off x="0" y="1238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l-G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0</xdr:rowOff>
    </xdr:from>
    <xdr:to>
      <xdr:col>0</xdr:col>
      <xdr:colOff>65</xdr:colOff>
      <xdr:row>43</xdr:row>
      <xdr:rowOff>172227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9A68325-8316-47F6-AB66-D84A8E6D5408}"/>
            </a:ext>
          </a:extLst>
        </xdr:cNvPr>
        <xdr:cNvSpPr txBox="1"/>
      </xdr:nvSpPr>
      <xdr:spPr>
        <a:xfrm>
          <a:off x="0" y="11325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l-GR" sz="1100"/>
        </a:p>
      </xdr:txBody>
    </xdr:sp>
    <xdr:clientData/>
  </xdr:twoCellAnchor>
  <xdr:oneCellAnchor>
    <xdr:from>
      <xdr:col>3</xdr:col>
      <xdr:colOff>0</xdr:colOff>
      <xdr:row>135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95884AD-D191-4D79-97C7-06BD9653A8ED}"/>
            </a:ext>
          </a:extLst>
        </xdr:cNvPr>
        <xdr:cNvSpPr txBox="1"/>
      </xdr:nvSpPr>
      <xdr:spPr>
        <a:xfrm>
          <a:off x="5172075" y="547973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33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ADD2A97-5E2E-409A-8AA5-FF03AF298B9E}"/>
            </a:ext>
          </a:extLst>
        </xdr:cNvPr>
        <xdr:cNvSpPr txBox="1"/>
      </xdr:nvSpPr>
      <xdr:spPr>
        <a:xfrm>
          <a:off x="5172075" y="1287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C3F02F8-4C78-4B1A-9C2A-CF089F2DB8CE}"/>
            </a:ext>
          </a:extLst>
        </xdr:cNvPr>
        <xdr:cNvSpPr txBox="1"/>
      </xdr:nvSpPr>
      <xdr:spPr>
        <a:xfrm>
          <a:off x="5172075" y="1287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43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7CC93AD-9439-4CC7-ABF8-542599A1B645}"/>
            </a:ext>
          </a:extLst>
        </xdr:cNvPr>
        <xdr:cNvSpPr txBox="1"/>
      </xdr:nvSpPr>
      <xdr:spPr>
        <a:xfrm>
          <a:off x="5172075" y="1287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13C5C64-54F4-4371-9716-A036F1824BAA}"/>
            </a:ext>
          </a:extLst>
        </xdr:cNvPr>
        <xdr:cNvSpPr txBox="1"/>
      </xdr:nvSpPr>
      <xdr:spPr>
        <a:xfrm>
          <a:off x="5191125" y="12192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63D9D6-35B3-449B-AE1A-84CD243ABB6F}"/>
            </a:ext>
          </a:extLst>
        </xdr:cNvPr>
        <xdr:cNvSpPr txBox="1"/>
      </xdr:nvSpPr>
      <xdr:spPr>
        <a:xfrm>
          <a:off x="5191125" y="12192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16;&#953;&#949;&#973;&#952;&#965;&#957;&#963;&#951;%20&#927;&#953;&#954;&#959;&#957;&#959;&#956;&#953;&#954;&#974;&#957;%20&#933;&#960;&#951;&#961;&#949;&#963;&#953;&#974;&#957;/&#932;&#924;_&#928;&#929;&#927;&#924;&#919;&#920;&#917;&#921;&#937;&#925;/&#913;&#925;&#913;&#920;&#917;&#931;&#917;&#921;&#931;/2026/&#916;&#921;&#913;&#915;&#937;&#925;&#921;&#931;&#924;&#927;&#921;/&#928;&#929;&#927;&#924;&#919;&#920;&#917;&#921;&#917;&#931;/&#934;&#913;&#929;&#924;&#913;&#922;&#913;/&#913;&#925;&#913;&#915;&#922;&#917;&#931;%20&#916;&#921;&#917;&#933;&#920;&#933;&#925;&#931;&#917;&#937;&#925;/4_&#928;&#913;&#921;&#916;&#917;&#921;&#913;&#93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Νηπιαγωγεία"/>
      <sheetName val="Δημοτικά"/>
      <sheetName val="Γυμν-Λυκ-ΕιδΣχολ"/>
      <sheetName val="Δνση Παιδείας"/>
      <sheetName val="Σύνολα"/>
      <sheetName val="Νηπιαγωγεία (2)"/>
      <sheetName val="Δημοτικά (2)"/>
      <sheetName val="Γυμν-Λυκ-ΕιδΣχολ (2)"/>
      <sheetName val="Σύνολα (2)"/>
      <sheetName val="Προδιαγραφές-Συσκευασίες"/>
      <sheetName val="Φύλλο1"/>
    </sheetNames>
    <sheetDataSet>
      <sheetData sheetId="0">
        <row r="55">
          <cell r="B55" t="str">
            <v>Gel παγοθεραπείας/θερμοθεραπείας σε θήκη 26cmΧ16cm</v>
          </cell>
        </row>
        <row r="64">
          <cell r="B64" t="str">
            <v>Αυτοκόλλητα επιθέματα 9cmΧ15cm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6"/>
  <sheetViews>
    <sheetView tabSelected="1" topLeftCell="A364" workbookViewId="0">
      <selection activeCell="D331" sqref="D331"/>
    </sheetView>
  </sheetViews>
  <sheetFormatPr defaultColWidth="9.140625" defaultRowHeight="15" x14ac:dyDescent="0.25"/>
  <cols>
    <col min="1" max="1" width="5" style="2" customWidth="1"/>
    <col min="2" max="2" width="60.28515625" style="96" customWidth="1"/>
    <col min="3" max="3" width="12.28515625" style="171" customWidth="1"/>
    <col min="4" max="4" width="14.140625" style="98" customWidth="1"/>
    <col min="5" max="5" width="17.140625" style="98" customWidth="1"/>
    <col min="6" max="6" width="18.7109375" style="99" customWidth="1"/>
    <col min="7" max="7" width="11.28515625" style="2" customWidth="1"/>
    <col min="8" max="8" width="10.5703125" style="2" bestFit="1" customWidth="1"/>
    <col min="9" max="9" width="9.5703125" style="2" customWidth="1"/>
    <col min="10" max="10" width="10.42578125" style="2" customWidth="1"/>
    <col min="11" max="11" width="11.140625" style="2" customWidth="1"/>
    <col min="12" max="12" width="11.5703125" style="2" customWidth="1"/>
    <col min="13" max="13" width="9.140625" style="2"/>
    <col min="14" max="14" width="8.28515625" style="2" customWidth="1"/>
    <col min="15" max="15" width="9.5703125" style="2" customWidth="1"/>
    <col min="16" max="16" width="9.140625" style="2"/>
    <col min="17" max="17" width="9.42578125" style="2" customWidth="1"/>
    <col min="18" max="18" width="11.85546875" style="2" customWidth="1"/>
    <col min="19" max="19" width="11" style="2" customWidth="1"/>
    <col min="20" max="20" width="12.140625" style="2" customWidth="1"/>
    <col min="21" max="21" width="12.5703125" style="2" customWidth="1"/>
    <col min="22" max="22" width="12.42578125" style="2" bestFit="1" customWidth="1"/>
    <col min="23" max="23" width="9.140625" style="2"/>
    <col min="24" max="24" width="12.42578125" style="2" bestFit="1" customWidth="1"/>
    <col min="25" max="25" width="23" style="2" customWidth="1"/>
    <col min="26" max="26" width="9.140625" style="2"/>
    <col min="27" max="27" width="15.42578125" style="2" customWidth="1"/>
    <col min="28" max="16384" width="9.140625" style="2"/>
  </cols>
  <sheetData>
    <row r="1" spans="1:6" ht="24" customHeight="1" x14ac:dyDescent="0.25">
      <c r="A1" s="172" t="s">
        <v>0</v>
      </c>
      <c r="B1" s="172"/>
      <c r="C1" s="172"/>
      <c r="D1" s="172"/>
      <c r="E1" s="172"/>
      <c r="F1" s="172"/>
    </row>
    <row r="2" spans="1:6" s="6" customFormat="1" ht="60" x14ac:dyDescent="0.25">
      <c r="A2" s="3" t="s">
        <v>1</v>
      </c>
      <c r="B2" s="3" t="s">
        <v>2</v>
      </c>
      <c r="C2" s="3" t="s">
        <v>3</v>
      </c>
      <c r="D2" s="4" t="s">
        <v>387</v>
      </c>
      <c r="E2" s="4" t="s">
        <v>388</v>
      </c>
      <c r="F2" s="5" t="s">
        <v>389</v>
      </c>
    </row>
    <row r="3" spans="1:6" s="11" customFormat="1" ht="30" x14ac:dyDescent="0.25">
      <c r="A3" s="7">
        <v>1</v>
      </c>
      <c r="B3" s="8" t="s">
        <v>8</v>
      </c>
      <c r="C3" s="7" t="s">
        <v>9</v>
      </c>
      <c r="D3" s="9"/>
      <c r="E3" s="9"/>
      <c r="F3" s="10"/>
    </row>
    <row r="4" spans="1:6" s="11" customFormat="1" ht="20.100000000000001" customHeight="1" x14ac:dyDescent="0.25">
      <c r="A4" s="7">
        <v>2</v>
      </c>
      <c r="B4" s="8" t="s">
        <v>10</v>
      </c>
      <c r="C4" s="7" t="s">
        <v>9</v>
      </c>
      <c r="D4" s="9"/>
      <c r="E4" s="9"/>
      <c r="F4" s="10"/>
    </row>
    <row r="5" spans="1:6" s="11" customFormat="1" ht="20.100000000000001" customHeight="1" x14ac:dyDescent="0.25">
      <c r="A5" s="7">
        <v>3</v>
      </c>
      <c r="B5" s="8" t="s">
        <v>11</v>
      </c>
      <c r="C5" s="7" t="s">
        <v>12</v>
      </c>
      <c r="D5" s="9"/>
      <c r="E5" s="9"/>
      <c r="F5" s="10"/>
    </row>
    <row r="6" spans="1:6" s="11" customFormat="1" ht="30" x14ac:dyDescent="0.25">
      <c r="A6" s="7">
        <v>4</v>
      </c>
      <c r="B6" s="8" t="s">
        <v>13</v>
      </c>
      <c r="C6" s="7" t="s">
        <v>12</v>
      </c>
      <c r="D6" s="9"/>
      <c r="E6" s="9"/>
      <c r="F6" s="10"/>
    </row>
    <row r="7" spans="1:6" s="11" customFormat="1" ht="30" x14ac:dyDescent="0.25">
      <c r="A7" s="7">
        <v>5</v>
      </c>
      <c r="B7" s="8" t="s">
        <v>14</v>
      </c>
      <c r="C7" s="7" t="s">
        <v>12</v>
      </c>
      <c r="D7" s="9"/>
      <c r="E7" s="9"/>
      <c r="F7" s="10"/>
    </row>
    <row r="8" spans="1:6" s="11" customFormat="1" ht="45" x14ac:dyDescent="0.25">
      <c r="A8" s="7">
        <v>6</v>
      </c>
      <c r="B8" s="8" t="s">
        <v>15</v>
      </c>
      <c r="C8" s="7" t="s">
        <v>16</v>
      </c>
      <c r="D8" s="9"/>
      <c r="E8" s="9"/>
      <c r="F8" s="10"/>
    </row>
    <row r="9" spans="1:6" s="11" customFormat="1" ht="45" x14ac:dyDescent="0.25">
      <c r="A9" s="7">
        <v>7</v>
      </c>
      <c r="B9" s="8" t="s">
        <v>17</v>
      </c>
      <c r="C9" s="7" t="s">
        <v>9</v>
      </c>
      <c r="D9" s="9"/>
      <c r="E9" s="9"/>
      <c r="F9" s="10"/>
    </row>
    <row r="10" spans="1:6" s="11" customFormat="1" ht="30" x14ac:dyDescent="0.25">
      <c r="A10" s="7">
        <v>8</v>
      </c>
      <c r="B10" s="8" t="s">
        <v>18</v>
      </c>
      <c r="C10" s="7" t="s">
        <v>19</v>
      </c>
      <c r="D10" s="9"/>
      <c r="E10" s="9"/>
      <c r="F10" s="10"/>
    </row>
    <row r="11" spans="1:6" s="11" customFormat="1" ht="30" x14ac:dyDescent="0.25">
      <c r="A11" s="7">
        <v>9</v>
      </c>
      <c r="B11" s="8" t="s">
        <v>20</v>
      </c>
      <c r="C11" s="7" t="s">
        <v>9</v>
      </c>
      <c r="D11" s="9"/>
      <c r="E11" s="9"/>
      <c r="F11" s="10"/>
    </row>
    <row r="12" spans="1:6" s="11" customFormat="1" ht="30" x14ac:dyDescent="0.25">
      <c r="A12" s="7">
        <v>10</v>
      </c>
      <c r="B12" s="8" t="s">
        <v>21</v>
      </c>
      <c r="C12" s="7" t="s">
        <v>9</v>
      </c>
      <c r="D12" s="9"/>
      <c r="E12" s="9"/>
      <c r="F12" s="10"/>
    </row>
    <row r="13" spans="1:6" s="11" customFormat="1" x14ac:dyDescent="0.25">
      <c r="A13" s="7">
        <v>11</v>
      </c>
      <c r="B13" s="8" t="s">
        <v>22</v>
      </c>
      <c r="C13" s="7" t="s">
        <v>9</v>
      </c>
      <c r="D13" s="9"/>
      <c r="E13" s="9"/>
      <c r="F13" s="10"/>
    </row>
    <row r="14" spans="1:6" s="11" customFormat="1" ht="45" x14ac:dyDescent="0.25">
      <c r="A14" s="7">
        <v>12</v>
      </c>
      <c r="B14" s="8" t="s">
        <v>23</v>
      </c>
      <c r="C14" s="7" t="s">
        <v>9</v>
      </c>
      <c r="D14" s="9"/>
      <c r="E14" s="9"/>
      <c r="F14" s="10"/>
    </row>
    <row r="15" spans="1:6" s="11" customFormat="1" ht="30" x14ac:dyDescent="0.25">
      <c r="A15" s="7">
        <v>13</v>
      </c>
      <c r="B15" s="8" t="s">
        <v>24</v>
      </c>
      <c r="C15" s="7" t="s">
        <v>12</v>
      </c>
      <c r="D15" s="9"/>
      <c r="E15" s="9"/>
      <c r="F15" s="10"/>
    </row>
    <row r="16" spans="1:6" s="11" customFormat="1" ht="30" x14ac:dyDescent="0.25">
      <c r="A16" s="7">
        <v>14</v>
      </c>
      <c r="B16" s="8" t="s">
        <v>25</v>
      </c>
      <c r="C16" s="7" t="s">
        <v>9</v>
      </c>
      <c r="D16" s="9"/>
      <c r="E16" s="9"/>
      <c r="F16" s="10"/>
    </row>
    <row r="17" spans="1:6" s="11" customFormat="1" ht="45" x14ac:dyDescent="0.25">
      <c r="A17" s="7">
        <v>15</v>
      </c>
      <c r="B17" s="8" t="s">
        <v>26</v>
      </c>
      <c r="C17" s="7" t="s">
        <v>9</v>
      </c>
      <c r="D17" s="9"/>
      <c r="E17" s="9"/>
      <c r="F17" s="10"/>
    </row>
    <row r="18" spans="1:6" s="11" customFormat="1" ht="30" x14ac:dyDescent="0.25">
      <c r="A18" s="7">
        <v>16</v>
      </c>
      <c r="B18" s="8" t="s">
        <v>27</v>
      </c>
      <c r="C18" s="7" t="s">
        <v>9</v>
      </c>
      <c r="D18" s="9"/>
      <c r="E18" s="9"/>
      <c r="F18" s="10"/>
    </row>
    <row r="19" spans="1:6" s="11" customFormat="1" ht="19.5" customHeight="1" x14ac:dyDescent="0.25">
      <c r="A19" s="7">
        <v>17</v>
      </c>
      <c r="B19" s="8" t="s">
        <v>28</v>
      </c>
      <c r="C19" s="7" t="s">
        <v>12</v>
      </c>
      <c r="D19" s="9"/>
      <c r="E19" s="9"/>
      <c r="F19" s="10"/>
    </row>
    <row r="20" spans="1:6" s="11" customFormat="1" ht="20.100000000000001" customHeight="1" x14ac:dyDescent="0.25">
      <c r="A20" s="7">
        <v>18</v>
      </c>
      <c r="B20" s="8" t="s">
        <v>29</v>
      </c>
      <c r="C20" s="7" t="s">
        <v>12</v>
      </c>
      <c r="D20" s="9"/>
      <c r="E20" s="9"/>
      <c r="F20" s="10"/>
    </row>
    <row r="21" spans="1:6" s="11" customFormat="1" ht="21.75" customHeight="1" x14ac:dyDescent="0.25">
      <c r="A21" s="7">
        <v>19</v>
      </c>
      <c r="B21" s="12" t="s">
        <v>30</v>
      </c>
      <c r="C21" s="13" t="s">
        <v>12</v>
      </c>
      <c r="D21" s="14"/>
      <c r="E21" s="9"/>
      <c r="F21" s="15"/>
    </row>
    <row r="22" spans="1:6" s="11" customFormat="1" x14ac:dyDescent="0.25">
      <c r="A22" s="7">
        <v>20</v>
      </c>
      <c r="B22" s="8" t="s">
        <v>34</v>
      </c>
      <c r="C22" s="7" t="s">
        <v>12</v>
      </c>
      <c r="D22" s="9"/>
      <c r="E22" s="9"/>
      <c r="F22" s="10"/>
    </row>
    <row r="23" spans="1:6" s="11" customFormat="1" x14ac:dyDescent="0.25">
      <c r="A23" s="7">
        <v>21</v>
      </c>
      <c r="B23" s="8" t="s">
        <v>35</v>
      </c>
      <c r="C23" s="7" t="s">
        <v>12</v>
      </c>
      <c r="D23" s="9"/>
      <c r="E23" s="9"/>
      <c r="F23" s="10"/>
    </row>
    <row r="24" spans="1:6" s="11" customFormat="1" x14ac:dyDescent="0.25">
      <c r="A24" s="7">
        <v>22</v>
      </c>
      <c r="B24" s="8" t="s">
        <v>36</v>
      </c>
      <c r="C24" s="7" t="s">
        <v>9</v>
      </c>
      <c r="D24" s="9"/>
      <c r="E24" s="9"/>
      <c r="F24" s="10"/>
    </row>
    <row r="25" spans="1:6" s="11" customFormat="1" ht="20.100000000000001" customHeight="1" x14ac:dyDescent="0.25">
      <c r="A25" s="7">
        <v>23</v>
      </c>
      <c r="B25" s="8" t="s">
        <v>37</v>
      </c>
      <c r="C25" s="7" t="s">
        <v>9</v>
      </c>
      <c r="D25" s="9"/>
      <c r="E25" s="9"/>
      <c r="F25" s="10"/>
    </row>
    <row r="26" spans="1:6" s="11" customFormat="1" ht="30" x14ac:dyDescent="0.25">
      <c r="A26" s="7">
        <v>24</v>
      </c>
      <c r="B26" s="8" t="s">
        <v>38</v>
      </c>
      <c r="C26" s="7" t="s">
        <v>12</v>
      </c>
      <c r="D26" s="14"/>
      <c r="E26" s="9"/>
      <c r="F26" s="15"/>
    </row>
    <row r="27" spans="1:6" s="11" customFormat="1" ht="20.100000000000001" customHeight="1" x14ac:dyDescent="0.25">
      <c r="A27" s="7">
        <v>25</v>
      </c>
      <c r="B27" s="8" t="s">
        <v>39</v>
      </c>
      <c r="C27" s="7" t="s">
        <v>12</v>
      </c>
      <c r="D27" s="9"/>
      <c r="E27" s="9"/>
      <c r="F27" s="10"/>
    </row>
    <row r="28" spans="1:6" s="11" customFormat="1" ht="20.100000000000001" customHeight="1" x14ac:dyDescent="0.25">
      <c r="A28" s="7">
        <v>26</v>
      </c>
      <c r="B28" s="8" t="s">
        <v>40</v>
      </c>
      <c r="C28" s="7" t="s">
        <v>12</v>
      </c>
      <c r="D28" s="9"/>
      <c r="E28" s="9"/>
      <c r="F28" s="10"/>
    </row>
    <row r="29" spans="1:6" s="11" customFormat="1" x14ac:dyDescent="0.25">
      <c r="A29" s="7">
        <v>27</v>
      </c>
      <c r="B29" s="8" t="s">
        <v>41</v>
      </c>
      <c r="C29" s="7" t="s">
        <v>12</v>
      </c>
      <c r="D29" s="9"/>
      <c r="E29" s="9"/>
      <c r="F29" s="10"/>
    </row>
    <row r="30" spans="1:6" s="11" customFormat="1" x14ac:dyDescent="0.25">
      <c r="A30" s="7">
        <v>28</v>
      </c>
      <c r="B30" s="8" t="s">
        <v>42</v>
      </c>
      <c r="C30" s="7" t="s">
        <v>12</v>
      </c>
      <c r="D30" s="9"/>
      <c r="E30" s="9"/>
      <c r="F30" s="10"/>
    </row>
    <row r="31" spans="1:6" s="11" customFormat="1" ht="30" x14ac:dyDescent="0.25">
      <c r="A31" s="7">
        <v>29</v>
      </c>
      <c r="B31" s="8" t="s">
        <v>43</v>
      </c>
      <c r="C31" s="7" t="s">
        <v>12</v>
      </c>
      <c r="D31" s="9"/>
      <c r="E31" s="9"/>
      <c r="F31" s="10"/>
    </row>
    <row r="32" spans="1:6" s="11" customFormat="1" ht="20.100000000000001" customHeight="1" x14ac:dyDescent="0.25">
      <c r="A32" s="7">
        <v>30</v>
      </c>
      <c r="B32" s="8" t="s">
        <v>44</v>
      </c>
      <c r="C32" s="7" t="s">
        <v>12</v>
      </c>
      <c r="D32" s="9"/>
      <c r="E32" s="9"/>
      <c r="F32" s="10"/>
    </row>
    <row r="33" spans="1:6" s="11" customFormat="1" ht="30" x14ac:dyDescent="0.25">
      <c r="A33" s="7">
        <v>31</v>
      </c>
      <c r="B33" s="8" t="s">
        <v>46</v>
      </c>
      <c r="C33" s="7" t="s">
        <v>47</v>
      </c>
      <c r="D33" s="9"/>
      <c r="E33" s="9"/>
      <c r="F33" s="10"/>
    </row>
    <row r="34" spans="1:6" s="11" customFormat="1" ht="45" x14ac:dyDescent="0.25">
      <c r="A34" s="7">
        <v>32</v>
      </c>
      <c r="B34" s="8" t="s">
        <v>48</v>
      </c>
      <c r="C34" s="7" t="s">
        <v>9</v>
      </c>
      <c r="D34" s="9"/>
      <c r="E34" s="9"/>
      <c r="F34" s="10"/>
    </row>
    <row r="35" spans="1:6" s="17" customFormat="1" ht="20.100000000000001" customHeight="1" x14ac:dyDescent="0.25">
      <c r="A35" s="7">
        <v>33</v>
      </c>
      <c r="B35" s="8" t="s">
        <v>49</v>
      </c>
      <c r="C35" s="7" t="s">
        <v>12</v>
      </c>
      <c r="D35" s="9"/>
      <c r="E35" s="9"/>
      <c r="F35" s="10"/>
    </row>
    <row r="36" spans="1:6" s="19" customFormat="1" x14ac:dyDescent="0.25">
      <c r="A36" s="7">
        <v>34</v>
      </c>
      <c r="B36" s="8" t="s">
        <v>50</v>
      </c>
      <c r="C36" s="7" t="s">
        <v>12</v>
      </c>
      <c r="D36" s="18"/>
      <c r="E36" s="9"/>
      <c r="F36" s="10"/>
    </row>
    <row r="37" spans="1:6" s="19" customFormat="1" ht="24" customHeight="1" x14ac:dyDescent="0.25">
      <c r="A37" s="173" t="s">
        <v>53</v>
      </c>
      <c r="B37" s="174"/>
      <c r="C37" s="174"/>
      <c r="D37" s="174"/>
      <c r="E37" s="174"/>
      <c r="F37" s="175"/>
    </row>
    <row r="38" spans="1:6" s="19" customFormat="1" ht="60" x14ac:dyDescent="0.25">
      <c r="A38" s="3" t="s">
        <v>1</v>
      </c>
      <c r="B38" s="3" t="s">
        <v>2</v>
      </c>
      <c r="C38" s="3" t="s">
        <v>3</v>
      </c>
      <c r="D38" s="4" t="s">
        <v>387</v>
      </c>
      <c r="E38" s="4" t="s">
        <v>388</v>
      </c>
      <c r="F38" s="5" t="s">
        <v>389</v>
      </c>
    </row>
    <row r="39" spans="1:6" s="19" customFormat="1" x14ac:dyDescent="0.25">
      <c r="A39" s="26">
        <v>1</v>
      </c>
      <c r="B39" s="27" t="s">
        <v>54</v>
      </c>
      <c r="C39" s="28" t="s">
        <v>55</v>
      </c>
      <c r="D39" s="29"/>
      <c r="E39" s="18"/>
      <c r="F39" s="24"/>
    </row>
    <row r="40" spans="1:6" s="19" customFormat="1" x14ac:dyDescent="0.25">
      <c r="A40" s="26">
        <v>2</v>
      </c>
      <c r="B40" s="27" t="s">
        <v>56</v>
      </c>
      <c r="C40" s="28" t="s">
        <v>55</v>
      </c>
      <c r="D40" s="29"/>
      <c r="E40" s="18"/>
      <c r="F40" s="24"/>
    </row>
    <row r="41" spans="1:6" s="19" customFormat="1" x14ac:dyDescent="0.25">
      <c r="A41" s="26">
        <v>3</v>
      </c>
      <c r="B41" s="27" t="s">
        <v>57</v>
      </c>
      <c r="C41" s="28" t="s">
        <v>58</v>
      </c>
      <c r="D41" s="29"/>
      <c r="E41" s="18"/>
      <c r="F41" s="24"/>
    </row>
    <row r="42" spans="1:6" s="19" customFormat="1" x14ac:dyDescent="0.25">
      <c r="A42" s="26">
        <v>4</v>
      </c>
      <c r="B42" s="27" t="s">
        <v>59</v>
      </c>
      <c r="C42" s="28" t="s">
        <v>55</v>
      </c>
      <c r="D42" s="29"/>
      <c r="E42" s="18"/>
      <c r="F42" s="24"/>
    </row>
    <row r="43" spans="1:6" s="19" customFormat="1" x14ac:dyDescent="0.25">
      <c r="A43" s="26">
        <v>5</v>
      </c>
      <c r="B43" s="27" t="s">
        <v>60</v>
      </c>
      <c r="C43" s="28" t="s">
        <v>61</v>
      </c>
      <c r="D43" s="29"/>
      <c r="E43" s="18"/>
      <c r="F43" s="24"/>
    </row>
    <row r="44" spans="1:6" s="19" customFormat="1" x14ac:dyDescent="0.25">
      <c r="A44" s="26">
        <v>6</v>
      </c>
      <c r="B44" s="27" t="s">
        <v>62</v>
      </c>
      <c r="C44" s="28" t="s">
        <v>55</v>
      </c>
      <c r="D44" s="29"/>
      <c r="E44" s="18"/>
      <c r="F44" s="24"/>
    </row>
    <row r="45" spans="1:6" s="19" customFormat="1" x14ac:dyDescent="0.25">
      <c r="A45" s="26">
        <v>7</v>
      </c>
      <c r="B45" s="27" t="s">
        <v>63</v>
      </c>
      <c r="C45" s="28" t="s">
        <v>61</v>
      </c>
      <c r="D45" s="29"/>
      <c r="E45" s="18"/>
      <c r="F45" s="24"/>
    </row>
    <row r="46" spans="1:6" s="19" customFormat="1" ht="30" x14ac:dyDescent="0.25">
      <c r="A46" s="26">
        <v>8</v>
      </c>
      <c r="B46" s="27" t="s">
        <v>64</v>
      </c>
      <c r="C46" s="28" t="s">
        <v>65</v>
      </c>
      <c r="D46" s="29"/>
      <c r="E46" s="18"/>
      <c r="F46" s="24"/>
    </row>
    <row r="47" spans="1:6" s="19" customFormat="1" ht="30" x14ac:dyDescent="0.25">
      <c r="A47" s="26">
        <v>9</v>
      </c>
      <c r="B47" s="27" t="s">
        <v>66</v>
      </c>
      <c r="C47" s="28" t="s">
        <v>61</v>
      </c>
      <c r="D47" s="29"/>
      <c r="E47" s="18"/>
      <c r="F47" s="24"/>
    </row>
    <row r="48" spans="1:6" s="19" customFormat="1" ht="18.75" customHeight="1" x14ac:dyDescent="0.25">
      <c r="A48" s="26">
        <v>10</v>
      </c>
      <c r="B48" s="27" t="s">
        <v>67</v>
      </c>
      <c r="C48" s="28" t="s">
        <v>61</v>
      </c>
      <c r="D48" s="29"/>
      <c r="E48" s="18"/>
      <c r="F48" s="24"/>
    </row>
    <row r="49" spans="1:6" s="19" customFormat="1" ht="18" customHeight="1" x14ac:dyDescent="0.25">
      <c r="A49" s="26">
        <v>11</v>
      </c>
      <c r="B49" s="27" t="s">
        <v>68</v>
      </c>
      <c r="C49" s="28" t="s">
        <v>55</v>
      </c>
      <c r="D49" s="29"/>
      <c r="E49" s="18"/>
      <c r="F49" s="24"/>
    </row>
    <row r="50" spans="1:6" s="19" customFormat="1" x14ac:dyDescent="0.25">
      <c r="A50" s="26">
        <v>12</v>
      </c>
      <c r="B50" s="27" t="s">
        <v>69</v>
      </c>
      <c r="C50" s="28" t="s">
        <v>55</v>
      </c>
      <c r="D50" s="29"/>
      <c r="E50" s="18"/>
      <c r="F50" s="24"/>
    </row>
    <row r="51" spans="1:6" s="19" customFormat="1" x14ac:dyDescent="0.25">
      <c r="A51" s="26">
        <v>13</v>
      </c>
      <c r="B51" s="27" t="s">
        <v>70</v>
      </c>
      <c r="C51" s="28" t="s">
        <v>71</v>
      </c>
      <c r="D51" s="29"/>
      <c r="E51" s="18"/>
      <c r="F51" s="24"/>
    </row>
    <row r="52" spans="1:6" s="19" customFormat="1" ht="30" x14ac:dyDescent="0.25">
      <c r="A52" s="26">
        <v>14</v>
      </c>
      <c r="B52" s="27" t="s">
        <v>72</v>
      </c>
      <c r="C52" s="28" t="s">
        <v>73</v>
      </c>
      <c r="D52" s="29"/>
      <c r="E52" s="18"/>
      <c r="F52" s="24"/>
    </row>
    <row r="53" spans="1:6" s="19" customFormat="1" x14ac:dyDescent="0.25">
      <c r="A53" s="26">
        <v>15</v>
      </c>
      <c r="B53" s="27" t="s">
        <v>74</v>
      </c>
      <c r="C53" s="28" t="s">
        <v>61</v>
      </c>
      <c r="D53" s="29"/>
      <c r="E53" s="18"/>
      <c r="F53" s="24"/>
    </row>
    <row r="54" spans="1:6" s="19" customFormat="1" x14ac:dyDescent="0.25">
      <c r="A54" s="26">
        <v>16</v>
      </c>
      <c r="B54" s="27" t="s">
        <v>75</v>
      </c>
      <c r="C54" s="28" t="s">
        <v>76</v>
      </c>
      <c r="D54" s="29"/>
      <c r="E54" s="18"/>
      <c r="F54" s="24"/>
    </row>
    <row r="55" spans="1:6" s="19" customFormat="1" x14ac:dyDescent="0.25">
      <c r="A55" s="26">
        <v>17</v>
      </c>
      <c r="B55" s="27" t="s">
        <v>77</v>
      </c>
      <c r="C55" s="28" t="s">
        <v>55</v>
      </c>
      <c r="D55" s="29"/>
      <c r="E55" s="18"/>
      <c r="F55" s="24"/>
    </row>
    <row r="56" spans="1:6" s="19" customFormat="1" x14ac:dyDescent="0.25">
      <c r="A56" s="26">
        <v>18</v>
      </c>
      <c r="B56" s="27" t="s">
        <v>78</v>
      </c>
      <c r="C56" s="28" t="s">
        <v>55</v>
      </c>
      <c r="D56" s="29"/>
      <c r="E56" s="18"/>
      <c r="F56" s="24"/>
    </row>
    <row r="57" spans="1:6" s="19" customFormat="1" x14ac:dyDescent="0.25">
      <c r="A57" s="26">
        <v>19</v>
      </c>
      <c r="B57" s="27" t="s">
        <v>79</v>
      </c>
      <c r="C57" s="28" t="s">
        <v>55</v>
      </c>
      <c r="D57" s="29"/>
      <c r="E57" s="18"/>
      <c r="F57" s="24"/>
    </row>
    <row r="58" spans="1:6" s="19" customFormat="1" x14ac:dyDescent="0.25">
      <c r="A58" s="26">
        <v>20</v>
      </c>
      <c r="B58" s="27" t="s">
        <v>80</v>
      </c>
      <c r="C58" s="28" t="s">
        <v>81</v>
      </c>
      <c r="D58" s="29"/>
      <c r="E58" s="18"/>
      <c r="F58" s="24"/>
    </row>
    <row r="59" spans="1:6" s="19" customFormat="1" x14ac:dyDescent="0.25">
      <c r="A59" s="26">
        <v>21</v>
      </c>
      <c r="B59" s="27" t="s">
        <v>82</v>
      </c>
      <c r="C59" s="28" t="s">
        <v>61</v>
      </c>
      <c r="D59" s="29"/>
      <c r="E59" s="18"/>
      <c r="F59" s="24"/>
    </row>
    <row r="60" spans="1:6" s="19" customFormat="1" x14ac:dyDescent="0.25">
      <c r="A60" s="26">
        <v>22</v>
      </c>
      <c r="B60" s="27" t="s">
        <v>83</v>
      </c>
      <c r="C60" s="28" t="s">
        <v>55</v>
      </c>
      <c r="D60" s="29"/>
      <c r="E60" s="18"/>
      <c r="F60" s="24"/>
    </row>
    <row r="61" spans="1:6" s="19" customFormat="1" x14ac:dyDescent="0.25">
      <c r="A61" s="26">
        <v>23</v>
      </c>
      <c r="B61" s="27" t="s">
        <v>84</v>
      </c>
      <c r="C61" s="28" t="s">
        <v>55</v>
      </c>
      <c r="D61" s="29"/>
      <c r="E61" s="18"/>
      <c r="F61" s="24"/>
    </row>
    <row r="62" spans="1:6" s="19" customFormat="1" x14ac:dyDescent="0.25">
      <c r="A62" s="26">
        <v>24</v>
      </c>
      <c r="B62" s="27" t="s">
        <v>85</v>
      </c>
      <c r="C62" s="28" t="s">
        <v>55</v>
      </c>
      <c r="D62" s="29"/>
      <c r="E62" s="18"/>
      <c r="F62" s="24"/>
    </row>
    <row r="63" spans="1:6" s="19" customFormat="1" x14ac:dyDescent="0.25">
      <c r="A63" s="26">
        <v>25</v>
      </c>
      <c r="B63" s="30" t="s">
        <v>86</v>
      </c>
      <c r="C63" s="28" t="s">
        <v>55</v>
      </c>
      <c r="D63" s="29"/>
      <c r="E63" s="18"/>
      <c r="F63" s="24"/>
    </row>
    <row r="64" spans="1:6" s="19" customFormat="1" x14ac:dyDescent="0.25">
      <c r="A64" s="26">
        <v>26</v>
      </c>
      <c r="B64" s="30" t="s">
        <v>87</v>
      </c>
      <c r="C64" s="28" t="s">
        <v>55</v>
      </c>
      <c r="D64" s="29"/>
      <c r="E64" s="18"/>
      <c r="F64" s="24"/>
    </row>
    <row r="65" spans="1:6" s="19" customFormat="1" x14ac:dyDescent="0.25">
      <c r="A65" s="26">
        <v>27</v>
      </c>
      <c r="B65" s="27" t="s">
        <v>88</v>
      </c>
      <c r="C65" s="28" t="s">
        <v>55</v>
      </c>
      <c r="D65" s="29"/>
      <c r="E65" s="18"/>
      <c r="F65" s="24"/>
    </row>
    <row r="66" spans="1:6" s="19" customFormat="1" x14ac:dyDescent="0.25">
      <c r="A66" s="26">
        <v>28</v>
      </c>
      <c r="B66" s="27" t="s">
        <v>89</v>
      </c>
      <c r="C66" s="28" t="s">
        <v>55</v>
      </c>
      <c r="D66" s="29"/>
      <c r="E66" s="18"/>
      <c r="F66" s="24"/>
    </row>
    <row r="67" spans="1:6" s="19" customFormat="1" x14ac:dyDescent="0.25">
      <c r="A67" s="26">
        <v>29</v>
      </c>
      <c r="B67" s="27" t="s">
        <v>90</v>
      </c>
      <c r="C67" s="28" t="s">
        <v>91</v>
      </c>
      <c r="D67" s="29"/>
      <c r="E67" s="18"/>
      <c r="F67" s="24"/>
    </row>
    <row r="68" spans="1:6" s="19" customFormat="1" x14ac:dyDescent="0.25">
      <c r="A68" s="26">
        <v>30</v>
      </c>
      <c r="B68" s="27" t="s">
        <v>92</v>
      </c>
      <c r="C68" s="28" t="s">
        <v>55</v>
      </c>
      <c r="D68" s="29"/>
      <c r="E68" s="18"/>
      <c r="F68" s="24"/>
    </row>
    <row r="69" spans="1:6" s="19" customFormat="1" x14ac:dyDescent="0.25">
      <c r="A69" s="26">
        <v>31</v>
      </c>
      <c r="B69" s="27" t="s">
        <v>93</v>
      </c>
      <c r="C69" s="28" t="s">
        <v>55</v>
      </c>
      <c r="D69" s="29"/>
      <c r="E69" s="18"/>
      <c r="F69" s="24"/>
    </row>
    <row r="70" spans="1:6" s="19" customFormat="1" x14ac:dyDescent="0.25">
      <c r="A70" s="26">
        <v>32</v>
      </c>
      <c r="B70" s="27" t="s">
        <v>94</v>
      </c>
      <c r="C70" s="28" t="s">
        <v>95</v>
      </c>
      <c r="D70" s="29"/>
      <c r="E70" s="18"/>
      <c r="F70" s="24"/>
    </row>
    <row r="71" spans="1:6" s="19" customFormat="1" x14ac:dyDescent="0.25">
      <c r="A71" s="26">
        <v>33</v>
      </c>
      <c r="B71" s="27" t="s">
        <v>96</v>
      </c>
      <c r="C71" s="28" t="s">
        <v>91</v>
      </c>
      <c r="D71" s="29"/>
      <c r="E71" s="18"/>
      <c r="F71" s="24"/>
    </row>
    <row r="72" spans="1:6" s="19" customFormat="1" x14ac:dyDescent="0.25">
      <c r="A72" s="26">
        <v>34</v>
      </c>
      <c r="B72" s="27" t="s">
        <v>97</v>
      </c>
      <c r="C72" s="28" t="s">
        <v>55</v>
      </c>
      <c r="D72" s="29"/>
      <c r="E72" s="18"/>
      <c r="F72" s="24"/>
    </row>
    <row r="73" spans="1:6" s="19" customFormat="1" x14ac:dyDescent="0.25">
      <c r="A73" s="26">
        <v>35</v>
      </c>
      <c r="B73" s="27" t="s">
        <v>98</v>
      </c>
      <c r="C73" s="28" t="s">
        <v>55</v>
      </c>
      <c r="D73" s="29"/>
      <c r="E73" s="18"/>
      <c r="F73" s="24"/>
    </row>
    <row r="74" spans="1:6" s="19" customFormat="1" x14ac:dyDescent="0.25">
      <c r="A74" s="26">
        <v>36</v>
      </c>
      <c r="B74" s="27" t="s">
        <v>99</v>
      </c>
      <c r="C74" s="28" t="s">
        <v>55</v>
      </c>
      <c r="D74" s="29"/>
      <c r="E74" s="18"/>
      <c r="F74" s="24"/>
    </row>
    <row r="75" spans="1:6" s="19" customFormat="1" x14ac:dyDescent="0.25">
      <c r="A75" s="26">
        <v>37</v>
      </c>
      <c r="B75" s="27" t="s">
        <v>100</v>
      </c>
      <c r="C75" s="28" t="s">
        <v>55</v>
      </c>
      <c r="D75" s="29"/>
      <c r="E75" s="18"/>
      <c r="F75" s="24"/>
    </row>
    <row r="76" spans="1:6" s="19" customFormat="1" x14ac:dyDescent="0.25">
      <c r="A76" s="26">
        <v>38</v>
      </c>
      <c r="B76" s="27" t="s">
        <v>101</v>
      </c>
      <c r="C76" s="28" t="s">
        <v>91</v>
      </c>
      <c r="D76" s="29"/>
      <c r="E76" s="18"/>
      <c r="F76" s="24"/>
    </row>
    <row r="77" spans="1:6" s="19" customFormat="1" x14ac:dyDescent="0.25">
      <c r="A77" s="26">
        <v>39</v>
      </c>
      <c r="B77" s="27" t="str">
        <f>[1]Νηπιαγωγεία!B64</f>
        <v>Αυτοκόλλητα επιθέματα 9cmΧ15cm</v>
      </c>
      <c r="C77" s="28" t="s">
        <v>55</v>
      </c>
      <c r="D77" s="29"/>
      <c r="E77" s="18"/>
      <c r="F77" s="24"/>
    </row>
    <row r="78" spans="1:6" s="19" customFormat="1" x14ac:dyDescent="0.25">
      <c r="A78" s="26">
        <v>40</v>
      </c>
      <c r="B78" s="31" t="s">
        <v>102</v>
      </c>
      <c r="C78" s="28" t="s">
        <v>55</v>
      </c>
      <c r="D78" s="29"/>
      <c r="E78" s="18"/>
      <c r="F78" s="24"/>
    </row>
    <row r="79" spans="1:6" s="19" customFormat="1" ht="30" x14ac:dyDescent="0.25">
      <c r="A79" s="26">
        <v>41</v>
      </c>
      <c r="B79" s="27" t="s">
        <v>103</v>
      </c>
      <c r="C79" s="28" t="s">
        <v>104</v>
      </c>
      <c r="D79" s="29"/>
      <c r="E79" s="18"/>
      <c r="F79" s="24"/>
    </row>
    <row r="80" spans="1:6" s="19" customFormat="1" x14ac:dyDescent="0.25">
      <c r="A80" s="26">
        <v>42</v>
      </c>
      <c r="B80" s="27" t="s">
        <v>105</v>
      </c>
      <c r="C80" s="28" t="s">
        <v>55</v>
      </c>
      <c r="D80" s="29"/>
      <c r="E80" s="18"/>
      <c r="F80" s="24"/>
    </row>
    <row r="81" spans="1:6" s="19" customFormat="1" x14ac:dyDescent="0.25">
      <c r="A81" s="26">
        <v>43</v>
      </c>
      <c r="B81" s="27" t="s">
        <v>106</v>
      </c>
      <c r="C81" s="28" t="s">
        <v>55</v>
      </c>
      <c r="D81" s="29"/>
      <c r="E81" s="18"/>
      <c r="F81" s="24"/>
    </row>
    <row r="82" spans="1:6" s="19" customFormat="1" x14ac:dyDescent="0.25">
      <c r="A82" s="26">
        <v>44</v>
      </c>
      <c r="B82" s="27" t="s">
        <v>107</v>
      </c>
      <c r="C82" s="28" t="s">
        <v>55</v>
      </c>
      <c r="D82" s="29"/>
      <c r="E82" s="18"/>
      <c r="F82" s="24"/>
    </row>
    <row r="83" spans="1:6" s="19" customFormat="1" x14ac:dyDescent="0.25">
      <c r="A83" s="26">
        <v>45</v>
      </c>
      <c r="B83" s="27" t="s">
        <v>108</v>
      </c>
      <c r="C83" s="28" t="s">
        <v>55</v>
      </c>
      <c r="D83" s="29"/>
      <c r="E83" s="18"/>
      <c r="F83" s="24"/>
    </row>
    <row r="84" spans="1:6" s="19" customFormat="1" x14ac:dyDescent="0.25">
      <c r="A84" s="26">
        <v>46</v>
      </c>
      <c r="B84" s="27" t="s">
        <v>109</v>
      </c>
      <c r="C84" s="28" t="s">
        <v>55</v>
      </c>
      <c r="D84" s="29"/>
      <c r="E84" s="18"/>
      <c r="F84" s="24"/>
    </row>
    <row r="85" spans="1:6" s="19" customFormat="1" x14ac:dyDescent="0.25">
      <c r="A85" s="26">
        <v>47</v>
      </c>
      <c r="B85" s="27" t="s">
        <v>110</v>
      </c>
      <c r="C85" s="28" t="s">
        <v>55</v>
      </c>
      <c r="D85" s="29"/>
      <c r="E85" s="18"/>
      <c r="F85" s="24"/>
    </row>
    <row r="86" spans="1:6" s="19" customFormat="1" x14ac:dyDescent="0.25">
      <c r="A86" s="26">
        <v>48</v>
      </c>
      <c r="B86" s="27" t="s">
        <v>111</v>
      </c>
      <c r="C86" s="28" t="s">
        <v>55</v>
      </c>
      <c r="D86" s="29"/>
      <c r="E86" s="18"/>
      <c r="F86" s="24"/>
    </row>
    <row r="87" spans="1:6" s="19" customFormat="1" x14ac:dyDescent="0.25">
      <c r="A87" s="26">
        <v>49</v>
      </c>
      <c r="B87" s="27" t="s">
        <v>112</v>
      </c>
      <c r="C87" s="28" t="s">
        <v>55</v>
      </c>
      <c r="D87" s="29"/>
      <c r="E87" s="18"/>
      <c r="F87" s="24"/>
    </row>
    <row r="88" spans="1:6" s="19" customFormat="1" x14ac:dyDescent="0.25">
      <c r="A88" s="26">
        <v>50</v>
      </c>
      <c r="B88" s="27" t="s">
        <v>113</v>
      </c>
      <c r="C88" s="28" t="s">
        <v>55</v>
      </c>
      <c r="D88" s="29"/>
      <c r="E88" s="18"/>
      <c r="F88" s="24"/>
    </row>
    <row r="89" spans="1:6" s="19" customFormat="1" x14ac:dyDescent="0.25">
      <c r="A89" s="26">
        <v>51</v>
      </c>
      <c r="B89" s="27" t="s">
        <v>114</v>
      </c>
      <c r="C89" s="28" t="s">
        <v>55</v>
      </c>
      <c r="D89" s="29"/>
      <c r="E89" s="18"/>
      <c r="F89" s="24"/>
    </row>
    <row r="90" spans="1:6" s="19" customFormat="1" x14ac:dyDescent="0.25">
      <c r="A90" s="26">
        <v>52</v>
      </c>
      <c r="B90" s="27" t="s">
        <v>115</v>
      </c>
      <c r="C90" s="28" t="s">
        <v>55</v>
      </c>
      <c r="D90" s="29"/>
      <c r="E90" s="18"/>
      <c r="F90" s="24"/>
    </row>
    <row r="91" spans="1:6" s="19" customFormat="1" x14ac:dyDescent="0.25">
      <c r="A91" s="26">
        <v>53</v>
      </c>
      <c r="B91" s="27" t="s">
        <v>116</v>
      </c>
      <c r="C91" s="28" t="s">
        <v>55</v>
      </c>
      <c r="D91" s="29"/>
      <c r="E91" s="18"/>
      <c r="F91" s="24"/>
    </row>
    <row r="92" spans="1:6" s="19" customFormat="1" ht="16.5" customHeight="1" x14ac:dyDescent="0.25">
      <c r="A92" s="26">
        <v>54</v>
      </c>
      <c r="B92" s="27" t="s">
        <v>117</v>
      </c>
      <c r="C92" s="28" t="s">
        <v>55</v>
      </c>
      <c r="D92" s="29"/>
      <c r="E92" s="18"/>
      <c r="F92" s="24"/>
    </row>
    <row r="93" spans="1:6" s="19" customFormat="1" x14ac:dyDescent="0.25">
      <c r="A93" s="26">
        <v>55</v>
      </c>
      <c r="B93" s="30" t="s">
        <v>118</v>
      </c>
      <c r="C93" s="28" t="s">
        <v>119</v>
      </c>
      <c r="D93" s="29"/>
      <c r="E93" s="18"/>
      <c r="F93" s="24"/>
    </row>
    <row r="94" spans="1:6" s="19" customFormat="1" x14ac:dyDescent="0.25">
      <c r="A94" s="26">
        <v>56</v>
      </c>
      <c r="B94" s="27" t="s">
        <v>120</v>
      </c>
      <c r="C94" s="28" t="s">
        <v>55</v>
      </c>
      <c r="D94" s="29"/>
      <c r="E94" s="18"/>
      <c r="F94" s="24"/>
    </row>
    <row r="95" spans="1:6" s="19" customFormat="1" ht="31.5" customHeight="1" x14ac:dyDescent="0.25">
      <c r="A95" s="26">
        <v>57</v>
      </c>
      <c r="B95" s="27" t="s">
        <v>121</v>
      </c>
      <c r="C95" s="28" t="s">
        <v>55</v>
      </c>
      <c r="D95" s="29"/>
      <c r="E95" s="18"/>
      <c r="F95" s="24"/>
    </row>
    <row r="96" spans="1:6" s="19" customFormat="1" x14ac:dyDescent="0.25">
      <c r="A96" s="26">
        <v>58</v>
      </c>
      <c r="B96" s="27" t="s">
        <v>122</v>
      </c>
      <c r="C96" s="28" t="s">
        <v>55</v>
      </c>
      <c r="D96" s="29"/>
      <c r="E96" s="18"/>
      <c r="F96" s="24"/>
    </row>
    <row r="97" spans="1:6" s="19" customFormat="1" ht="30" x14ac:dyDescent="0.25">
      <c r="A97" s="26">
        <v>59</v>
      </c>
      <c r="B97" s="27" t="s">
        <v>123</v>
      </c>
      <c r="C97" s="28" t="s">
        <v>55</v>
      </c>
      <c r="D97" s="29"/>
      <c r="E97" s="18"/>
      <c r="F97" s="24"/>
    </row>
    <row r="98" spans="1:6" s="19" customFormat="1" x14ac:dyDescent="0.25">
      <c r="A98" s="26">
        <v>60</v>
      </c>
      <c r="B98" s="27" t="s">
        <v>124</v>
      </c>
      <c r="C98" s="28" t="s">
        <v>55</v>
      </c>
      <c r="D98" s="29"/>
      <c r="E98" s="18"/>
      <c r="F98" s="24"/>
    </row>
    <row r="99" spans="1:6" s="19" customFormat="1" x14ac:dyDescent="0.25">
      <c r="A99" s="26">
        <v>61</v>
      </c>
      <c r="B99" s="27" t="s">
        <v>125</v>
      </c>
      <c r="C99" s="28" t="s">
        <v>55</v>
      </c>
      <c r="D99" s="29"/>
      <c r="E99" s="18"/>
      <c r="F99" s="24"/>
    </row>
    <row r="100" spans="1:6" s="19" customFormat="1" ht="23.25" customHeight="1" x14ac:dyDescent="0.25">
      <c r="A100" s="176" t="s">
        <v>127</v>
      </c>
      <c r="B100" s="177"/>
      <c r="C100" s="177"/>
      <c r="D100" s="177"/>
      <c r="E100" s="177"/>
      <c r="F100" s="178"/>
    </row>
    <row r="101" spans="1:6" s="6" customFormat="1" ht="60" x14ac:dyDescent="0.25">
      <c r="A101" s="3" t="s">
        <v>1</v>
      </c>
      <c r="B101" s="3" t="s">
        <v>2</v>
      </c>
      <c r="C101" s="3" t="s">
        <v>3</v>
      </c>
      <c r="D101" s="4" t="s">
        <v>387</v>
      </c>
      <c r="E101" s="4" t="s">
        <v>388</v>
      </c>
      <c r="F101" s="5" t="s">
        <v>389</v>
      </c>
    </row>
    <row r="102" spans="1:6" s="41" customFormat="1" x14ac:dyDescent="0.25">
      <c r="A102" s="36">
        <v>1</v>
      </c>
      <c r="B102" s="37" t="s">
        <v>128</v>
      </c>
      <c r="C102" s="36" t="s">
        <v>12</v>
      </c>
      <c r="D102" s="39"/>
      <c r="E102" s="39"/>
      <c r="F102" s="40"/>
    </row>
    <row r="103" spans="1:6" s="41" customFormat="1" ht="30" x14ac:dyDescent="0.25">
      <c r="A103" s="36">
        <v>2</v>
      </c>
      <c r="B103" s="37" t="s">
        <v>129</v>
      </c>
      <c r="C103" s="36" t="s">
        <v>12</v>
      </c>
      <c r="D103" s="39"/>
      <c r="E103" s="39"/>
      <c r="F103" s="40"/>
    </row>
    <row r="104" spans="1:6" s="41" customFormat="1" ht="30" x14ac:dyDescent="0.25">
      <c r="A104" s="36">
        <v>3</v>
      </c>
      <c r="B104" s="37" t="s">
        <v>130</v>
      </c>
      <c r="C104" s="36" t="s">
        <v>12</v>
      </c>
      <c r="D104" s="39"/>
      <c r="E104" s="39"/>
      <c r="F104" s="40"/>
    </row>
    <row r="105" spans="1:6" s="41" customFormat="1" x14ac:dyDescent="0.25">
      <c r="A105" s="36">
        <v>4</v>
      </c>
      <c r="B105" s="37" t="s">
        <v>131</v>
      </c>
      <c r="C105" s="36" t="s">
        <v>12</v>
      </c>
      <c r="D105" s="39"/>
      <c r="E105" s="39"/>
      <c r="F105" s="40"/>
    </row>
    <row r="106" spans="1:6" s="41" customFormat="1" ht="30" x14ac:dyDescent="0.25">
      <c r="A106" s="36">
        <v>5</v>
      </c>
      <c r="B106" s="37" t="s">
        <v>132</v>
      </c>
      <c r="C106" s="36" t="s">
        <v>9</v>
      </c>
      <c r="D106" s="39"/>
      <c r="E106" s="39"/>
      <c r="F106" s="40"/>
    </row>
    <row r="107" spans="1:6" s="41" customFormat="1" ht="30" x14ac:dyDescent="0.25">
      <c r="A107" s="36">
        <v>6</v>
      </c>
      <c r="B107" s="37" t="s">
        <v>133</v>
      </c>
      <c r="C107" s="36" t="s">
        <v>9</v>
      </c>
      <c r="D107" s="39"/>
      <c r="E107" s="39"/>
      <c r="F107" s="40"/>
    </row>
    <row r="108" spans="1:6" s="41" customFormat="1" ht="30" x14ac:dyDescent="0.25">
      <c r="A108" s="36">
        <v>7</v>
      </c>
      <c r="B108" s="37" t="s">
        <v>134</v>
      </c>
      <c r="C108" s="36" t="s">
        <v>135</v>
      </c>
      <c r="D108" s="39"/>
      <c r="E108" s="39"/>
      <c r="F108" s="40"/>
    </row>
    <row r="109" spans="1:6" s="41" customFormat="1" ht="30" x14ac:dyDescent="0.25">
      <c r="A109" s="36">
        <v>8</v>
      </c>
      <c r="B109" s="37" t="s">
        <v>136</v>
      </c>
      <c r="C109" s="36" t="s">
        <v>135</v>
      </c>
      <c r="D109" s="39"/>
      <c r="E109" s="39"/>
      <c r="F109" s="40"/>
    </row>
    <row r="110" spans="1:6" s="41" customFormat="1" ht="30" x14ac:dyDescent="0.25">
      <c r="A110" s="36">
        <v>9</v>
      </c>
      <c r="B110" s="37" t="s">
        <v>137</v>
      </c>
      <c r="C110" s="36" t="s">
        <v>47</v>
      </c>
      <c r="D110" s="39"/>
      <c r="E110" s="39"/>
      <c r="F110" s="40"/>
    </row>
    <row r="111" spans="1:6" s="41" customFormat="1" ht="30" x14ac:dyDescent="0.25">
      <c r="A111" s="36">
        <v>10</v>
      </c>
      <c r="B111" s="37" t="s">
        <v>138</v>
      </c>
      <c r="C111" s="36" t="s">
        <v>12</v>
      </c>
      <c r="D111" s="39"/>
      <c r="E111" s="39"/>
      <c r="F111" s="40"/>
    </row>
    <row r="112" spans="1:6" s="41" customFormat="1" ht="30" x14ac:dyDescent="0.25">
      <c r="A112" s="36">
        <v>11</v>
      </c>
      <c r="B112" s="37" t="s">
        <v>139</v>
      </c>
      <c r="C112" s="36" t="s">
        <v>12</v>
      </c>
      <c r="D112" s="39"/>
      <c r="E112" s="39"/>
      <c r="F112" s="40"/>
    </row>
    <row r="113" spans="1:6" s="41" customFormat="1" x14ac:dyDescent="0.25">
      <c r="A113" s="36">
        <v>12</v>
      </c>
      <c r="B113" s="37" t="s">
        <v>140</v>
      </c>
      <c r="C113" s="36" t="s">
        <v>12</v>
      </c>
      <c r="D113" s="39"/>
      <c r="E113" s="39"/>
      <c r="F113" s="40"/>
    </row>
    <row r="114" spans="1:6" s="41" customFormat="1" ht="45" x14ac:dyDescent="0.25">
      <c r="A114" s="36">
        <v>13</v>
      </c>
      <c r="B114" s="37" t="s">
        <v>141</v>
      </c>
      <c r="C114" s="36" t="s">
        <v>12</v>
      </c>
      <c r="D114" s="39"/>
      <c r="E114" s="39"/>
      <c r="F114" s="40"/>
    </row>
    <row r="115" spans="1:6" s="41" customFormat="1" ht="45" x14ac:dyDescent="0.25">
      <c r="A115" s="36">
        <v>14</v>
      </c>
      <c r="B115" s="37" t="s">
        <v>142</v>
      </c>
      <c r="C115" s="36" t="s">
        <v>143</v>
      </c>
      <c r="D115" s="39"/>
      <c r="E115" s="39"/>
      <c r="F115" s="40"/>
    </row>
    <row r="116" spans="1:6" s="41" customFormat="1" ht="30" x14ac:dyDescent="0.25">
      <c r="A116" s="36">
        <v>15</v>
      </c>
      <c r="B116" s="37" t="s">
        <v>144</v>
      </c>
      <c r="C116" s="36" t="s">
        <v>145</v>
      </c>
      <c r="D116" s="39"/>
      <c r="E116" s="39"/>
      <c r="F116" s="40"/>
    </row>
    <row r="117" spans="1:6" s="41" customFormat="1" x14ac:dyDescent="0.25">
      <c r="A117" s="36">
        <v>16</v>
      </c>
      <c r="B117" s="37" t="s">
        <v>146</v>
      </c>
      <c r="C117" s="36" t="s">
        <v>9</v>
      </c>
      <c r="D117" s="39"/>
      <c r="E117" s="39"/>
      <c r="F117" s="40"/>
    </row>
    <row r="118" spans="1:6" s="41" customFormat="1" ht="30" x14ac:dyDescent="0.25">
      <c r="A118" s="36">
        <v>17</v>
      </c>
      <c r="B118" s="37" t="s">
        <v>21</v>
      </c>
      <c r="C118" s="36" t="s">
        <v>9</v>
      </c>
      <c r="D118" s="39"/>
      <c r="E118" s="39"/>
      <c r="F118" s="40"/>
    </row>
    <row r="119" spans="1:6" s="41" customFormat="1" x14ac:dyDescent="0.25">
      <c r="A119" s="36">
        <v>18</v>
      </c>
      <c r="B119" s="37" t="s">
        <v>147</v>
      </c>
      <c r="C119" s="36" t="s">
        <v>9</v>
      </c>
      <c r="D119" s="39"/>
      <c r="E119" s="39"/>
      <c r="F119" s="40"/>
    </row>
    <row r="120" spans="1:6" s="41" customFormat="1" ht="45" x14ac:dyDescent="0.25">
      <c r="A120" s="36">
        <v>19</v>
      </c>
      <c r="B120" s="37" t="s">
        <v>148</v>
      </c>
      <c r="C120" s="36" t="s">
        <v>12</v>
      </c>
      <c r="D120" s="39"/>
      <c r="E120" s="39"/>
      <c r="F120" s="40"/>
    </row>
    <row r="121" spans="1:6" s="41" customFormat="1" ht="30" x14ac:dyDescent="0.25">
      <c r="A121" s="36">
        <v>20</v>
      </c>
      <c r="B121" s="37" t="s">
        <v>149</v>
      </c>
      <c r="C121" s="36" t="s">
        <v>12</v>
      </c>
      <c r="D121" s="39"/>
      <c r="E121" s="39"/>
      <c r="F121" s="40"/>
    </row>
    <row r="122" spans="1:6" s="41" customFormat="1" ht="30" x14ac:dyDescent="0.25">
      <c r="A122" s="36">
        <v>21</v>
      </c>
      <c r="B122" s="37" t="s">
        <v>150</v>
      </c>
      <c r="C122" s="36" t="s">
        <v>12</v>
      </c>
      <c r="D122" s="39"/>
      <c r="E122" s="39"/>
      <c r="F122" s="40"/>
    </row>
    <row r="123" spans="1:6" s="41" customFormat="1" x14ac:dyDescent="0.25">
      <c r="A123" s="36">
        <v>22</v>
      </c>
      <c r="B123" s="37" t="s">
        <v>151</v>
      </c>
      <c r="C123" s="36" t="s">
        <v>12</v>
      </c>
      <c r="D123" s="39"/>
      <c r="E123" s="39"/>
      <c r="F123" s="40"/>
    </row>
    <row r="124" spans="1:6" s="41" customFormat="1" x14ac:dyDescent="0.25">
      <c r="A124" s="36">
        <v>23</v>
      </c>
      <c r="B124" s="37" t="s">
        <v>28</v>
      </c>
      <c r="C124" s="36" t="s">
        <v>12</v>
      </c>
      <c r="D124" s="39"/>
      <c r="E124" s="39"/>
      <c r="F124" s="40"/>
    </row>
    <row r="125" spans="1:6" s="41" customFormat="1" ht="30" x14ac:dyDescent="0.25">
      <c r="A125" s="36">
        <v>24</v>
      </c>
      <c r="B125" s="37" t="s">
        <v>152</v>
      </c>
      <c r="C125" s="36" t="s">
        <v>12</v>
      </c>
      <c r="D125" s="39"/>
      <c r="E125" s="39"/>
      <c r="F125" s="40"/>
    </row>
    <row r="126" spans="1:6" s="41" customFormat="1" ht="45" x14ac:dyDescent="0.25">
      <c r="A126" s="36">
        <v>25</v>
      </c>
      <c r="B126" s="37" t="s">
        <v>153</v>
      </c>
      <c r="C126" s="36" t="s">
        <v>12</v>
      </c>
      <c r="D126" s="39"/>
      <c r="E126" s="39"/>
      <c r="F126" s="40"/>
    </row>
    <row r="127" spans="1:6" s="41" customFormat="1" ht="30" x14ac:dyDescent="0.25">
      <c r="A127" s="36">
        <v>26</v>
      </c>
      <c r="B127" s="37" t="s">
        <v>154</v>
      </c>
      <c r="C127" s="36" t="s">
        <v>155</v>
      </c>
      <c r="D127" s="39"/>
      <c r="E127" s="39"/>
      <c r="F127" s="40"/>
    </row>
    <row r="128" spans="1:6" s="41" customFormat="1" ht="30" x14ac:dyDescent="0.25">
      <c r="A128" s="36">
        <v>27</v>
      </c>
      <c r="B128" s="37" t="s">
        <v>156</v>
      </c>
      <c r="C128" s="36" t="s">
        <v>9</v>
      </c>
      <c r="D128" s="39"/>
      <c r="E128" s="39"/>
      <c r="F128" s="40"/>
    </row>
    <row r="129" spans="1:6" s="41" customFormat="1" ht="30" x14ac:dyDescent="0.25">
      <c r="A129" s="36">
        <v>28</v>
      </c>
      <c r="B129" s="37" t="s">
        <v>157</v>
      </c>
      <c r="C129" s="36" t="s">
        <v>158</v>
      </c>
      <c r="D129" s="39"/>
      <c r="E129" s="39"/>
      <c r="F129" s="40"/>
    </row>
    <row r="130" spans="1:6" s="41" customFormat="1" ht="30" x14ac:dyDescent="0.25">
      <c r="A130" s="36">
        <v>29</v>
      </c>
      <c r="B130" s="37" t="s">
        <v>159</v>
      </c>
      <c r="C130" s="36" t="s">
        <v>158</v>
      </c>
      <c r="D130" s="39"/>
      <c r="E130" s="39"/>
      <c r="F130" s="40"/>
    </row>
    <row r="131" spans="1:6" s="41" customFormat="1" ht="30" x14ac:dyDescent="0.25">
      <c r="A131" s="36">
        <v>30</v>
      </c>
      <c r="B131" s="37" t="s">
        <v>160</v>
      </c>
      <c r="C131" s="36" t="s">
        <v>145</v>
      </c>
      <c r="D131" s="39"/>
      <c r="E131" s="39"/>
      <c r="F131" s="40"/>
    </row>
    <row r="132" spans="1:6" s="41" customFormat="1" ht="30" x14ac:dyDescent="0.25">
      <c r="A132" s="36">
        <v>31</v>
      </c>
      <c r="B132" s="37" t="s">
        <v>161</v>
      </c>
      <c r="C132" s="36" t="s">
        <v>155</v>
      </c>
      <c r="D132" s="39"/>
      <c r="E132" s="39"/>
      <c r="F132" s="40"/>
    </row>
    <row r="133" spans="1:6" s="41" customFormat="1" ht="30" x14ac:dyDescent="0.25">
      <c r="A133" s="36">
        <v>32</v>
      </c>
      <c r="B133" s="37" t="s">
        <v>162</v>
      </c>
      <c r="C133" s="36" t="s">
        <v>9</v>
      </c>
      <c r="D133" s="39"/>
      <c r="E133" s="39"/>
      <c r="F133" s="40"/>
    </row>
    <row r="134" spans="1:6" s="41" customFormat="1" x14ac:dyDescent="0.25">
      <c r="A134" s="36">
        <v>33</v>
      </c>
      <c r="B134" s="37" t="s">
        <v>30</v>
      </c>
      <c r="C134" s="42" t="s">
        <v>12</v>
      </c>
      <c r="D134" s="44"/>
      <c r="E134" s="39"/>
      <c r="F134" s="45"/>
    </row>
    <row r="135" spans="1:6" s="41" customFormat="1" ht="45" x14ac:dyDescent="0.25">
      <c r="A135" s="36">
        <v>34</v>
      </c>
      <c r="B135" s="37" t="s">
        <v>163</v>
      </c>
      <c r="C135" s="36" t="s">
        <v>12</v>
      </c>
      <c r="D135" s="39"/>
      <c r="E135" s="39"/>
      <c r="F135" s="40"/>
    </row>
    <row r="136" spans="1:6" s="41" customFormat="1" x14ac:dyDescent="0.25">
      <c r="A136" s="36">
        <v>35</v>
      </c>
      <c r="B136" s="37" t="s">
        <v>164</v>
      </c>
      <c r="C136" s="36" t="s">
        <v>9</v>
      </c>
      <c r="D136" s="39"/>
      <c r="E136" s="39"/>
      <c r="F136" s="45"/>
    </row>
    <row r="137" spans="1:6" s="41" customFormat="1" x14ac:dyDescent="0.25">
      <c r="A137" s="36">
        <v>36</v>
      </c>
      <c r="B137" s="37" t="s">
        <v>165</v>
      </c>
      <c r="C137" s="36" t="s">
        <v>9</v>
      </c>
      <c r="D137" s="39"/>
      <c r="E137" s="39"/>
      <c r="F137" s="45"/>
    </row>
    <row r="138" spans="1:6" s="41" customFormat="1" x14ac:dyDescent="0.25">
      <c r="A138" s="36">
        <v>37</v>
      </c>
      <c r="B138" s="37" t="s">
        <v>166</v>
      </c>
      <c r="C138" s="36" t="s">
        <v>9</v>
      </c>
      <c r="D138" s="39"/>
      <c r="E138" s="39"/>
      <c r="F138" s="40"/>
    </row>
    <row r="139" spans="1:6" s="41" customFormat="1" ht="30" x14ac:dyDescent="0.25">
      <c r="A139" s="36">
        <v>38</v>
      </c>
      <c r="B139" s="37" t="s">
        <v>167</v>
      </c>
      <c r="C139" s="36" t="s">
        <v>168</v>
      </c>
      <c r="D139" s="39"/>
      <c r="E139" s="39"/>
      <c r="F139" s="40"/>
    </row>
    <row r="140" spans="1:6" s="41" customFormat="1" ht="30" x14ac:dyDescent="0.25">
      <c r="A140" s="36">
        <v>39</v>
      </c>
      <c r="B140" s="37" t="s">
        <v>169</v>
      </c>
      <c r="C140" s="36" t="s">
        <v>168</v>
      </c>
      <c r="D140" s="39"/>
      <c r="E140" s="39"/>
      <c r="F140" s="40"/>
    </row>
    <row r="141" spans="1:6" s="41" customFormat="1" ht="30" x14ac:dyDescent="0.25">
      <c r="A141" s="36">
        <v>40</v>
      </c>
      <c r="B141" s="37" t="s">
        <v>170</v>
      </c>
      <c r="C141" s="36" t="s">
        <v>168</v>
      </c>
      <c r="D141" s="39"/>
      <c r="E141" s="39"/>
      <c r="F141" s="40"/>
    </row>
    <row r="142" spans="1:6" s="41" customFormat="1" ht="30" x14ac:dyDescent="0.25">
      <c r="A142" s="36">
        <v>41</v>
      </c>
      <c r="B142" s="37" t="s">
        <v>171</v>
      </c>
      <c r="C142" s="36" t="s">
        <v>135</v>
      </c>
      <c r="D142" s="39"/>
      <c r="E142" s="39"/>
      <c r="F142" s="40"/>
    </row>
    <row r="143" spans="1:6" s="41" customFormat="1" x14ac:dyDescent="0.25">
      <c r="A143" s="36">
        <v>42</v>
      </c>
      <c r="B143" s="37" t="s">
        <v>172</v>
      </c>
      <c r="C143" s="36" t="s">
        <v>12</v>
      </c>
      <c r="D143" s="39"/>
      <c r="E143" s="39"/>
      <c r="F143" s="40"/>
    </row>
    <row r="144" spans="1:6" s="41" customFormat="1" ht="30" x14ac:dyDescent="0.25">
      <c r="A144" s="36">
        <v>43</v>
      </c>
      <c r="B144" s="37" t="s">
        <v>173</v>
      </c>
      <c r="C144" s="36" t="s">
        <v>168</v>
      </c>
      <c r="D144" s="39"/>
      <c r="E144" s="39"/>
      <c r="F144" s="40"/>
    </row>
    <row r="145" spans="1:6" s="41" customFormat="1" ht="30" x14ac:dyDescent="0.25">
      <c r="A145" s="36">
        <v>44</v>
      </c>
      <c r="B145" s="37" t="s">
        <v>174</v>
      </c>
      <c r="C145" s="36" t="s">
        <v>9</v>
      </c>
      <c r="D145" s="39"/>
      <c r="E145" s="39"/>
      <c r="F145" s="40"/>
    </row>
    <row r="146" spans="1:6" s="41" customFormat="1" x14ac:dyDescent="0.25">
      <c r="A146" s="36">
        <v>45</v>
      </c>
      <c r="B146" s="37" t="s">
        <v>175</v>
      </c>
      <c r="C146" s="36" t="s">
        <v>12</v>
      </c>
      <c r="D146" s="39"/>
      <c r="E146" s="39"/>
      <c r="F146" s="40"/>
    </row>
    <row r="147" spans="1:6" s="41" customFormat="1" x14ac:dyDescent="0.25">
      <c r="A147" s="36">
        <v>46</v>
      </c>
      <c r="B147" s="37" t="s">
        <v>176</v>
      </c>
      <c r="C147" s="36" t="s">
        <v>12</v>
      </c>
      <c r="D147" s="39"/>
      <c r="E147" s="39"/>
      <c r="F147" s="40"/>
    </row>
    <row r="148" spans="1:6" s="41" customFormat="1" x14ac:dyDescent="0.25">
      <c r="A148" s="36">
        <v>47</v>
      </c>
      <c r="B148" s="37" t="s">
        <v>177</v>
      </c>
      <c r="C148" s="36" t="s">
        <v>12</v>
      </c>
      <c r="D148" s="39"/>
      <c r="E148" s="39"/>
      <c r="F148" s="40"/>
    </row>
    <row r="149" spans="1:6" s="41" customFormat="1" x14ac:dyDescent="0.25">
      <c r="A149" s="36">
        <v>48</v>
      </c>
      <c r="B149" s="37" t="s">
        <v>178</v>
      </c>
      <c r="C149" s="36" t="s">
        <v>12</v>
      </c>
      <c r="D149" s="39"/>
      <c r="E149" s="39"/>
      <c r="F149" s="40"/>
    </row>
    <row r="150" spans="1:6" s="41" customFormat="1" x14ac:dyDescent="0.25">
      <c r="A150" s="36">
        <v>49</v>
      </c>
      <c r="B150" s="37" t="s">
        <v>179</v>
      </c>
      <c r="C150" s="36" t="s">
        <v>12</v>
      </c>
      <c r="D150" s="39"/>
      <c r="E150" s="39"/>
      <c r="F150" s="40"/>
    </row>
    <row r="151" spans="1:6" s="41" customFormat="1" x14ac:dyDescent="0.25">
      <c r="A151" s="36">
        <v>50</v>
      </c>
      <c r="B151" s="37" t="s">
        <v>180</v>
      </c>
      <c r="C151" s="36" t="s">
        <v>12</v>
      </c>
      <c r="D151" s="39"/>
      <c r="E151" s="39"/>
      <c r="F151" s="40"/>
    </row>
    <row r="152" spans="1:6" s="41" customFormat="1" ht="30" x14ac:dyDescent="0.25">
      <c r="A152" s="36">
        <v>51</v>
      </c>
      <c r="B152" s="37" t="s">
        <v>181</v>
      </c>
      <c r="C152" s="36" t="s">
        <v>12</v>
      </c>
      <c r="D152" s="39"/>
      <c r="E152" s="39"/>
      <c r="F152" s="40"/>
    </row>
    <row r="153" spans="1:6" s="41" customFormat="1" ht="30" x14ac:dyDescent="0.25">
      <c r="A153" s="36">
        <v>52</v>
      </c>
      <c r="B153" s="37" t="s">
        <v>182</v>
      </c>
      <c r="C153" s="36" t="s">
        <v>12</v>
      </c>
      <c r="D153" s="39"/>
      <c r="E153" s="39"/>
      <c r="F153" s="40"/>
    </row>
    <row r="154" spans="1:6" s="41" customFormat="1" ht="30" x14ac:dyDescent="0.25">
      <c r="A154" s="36">
        <v>53</v>
      </c>
      <c r="B154" s="37" t="s">
        <v>183</v>
      </c>
      <c r="C154" s="36" t="s">
        <v>12</v>
      </c>
      <c r="D154" s="39"/>
      <c r="E154" s="39"/>
      <c r="F154" s="40"/>
    </row>
    <row r="155" spans="1:6" s="41" customFormat="1" ht="30" x14ac:dyDescent="0.25">
      <c r="A155" s="36">
        <v>54</v>
      </c>
      <c r="B155" s="37" t="s">
        <v>184</v>
      </c>
      <c r="C155" s="36" t="s">
        <v>12</v>
      </c>
      <c r="D155" s="39"/>
      <c r="E155" s="39"/>
      <c r="F155" s="40"/>
    </row>
    <row r="156" spans="1:6" s="41" customFormat="1" x14ac:dyDescent="0.25">
      <c r="A156" s="36">
        <v>55</v>
      </c>
      <c r="B156" s="37" t="s">
        <v>185</v>
      </c>
      <c r="C156" s="36" t="s">
        <v>12</v>
      </c>
      <c r="D156" s="39"/>
      <c r="E156" s="39"/>
      <c r="F156" s="40"/>
    </row>
    <row r="157" spans="1:6" s="41" customFormat="1" x14ac:dyDescent="0.25">
      <c r="A157" s="36">
        <v>56</v>
      </c>
      <c r="B157" s="37" t="s">
        <v>186</v>
      </c>
      <c r="C157" s="36" t="s">
        <v>9</v>
      </c>
      <c r="D157" s="39"/>
      <c r="E157" s="39"/>
      <c r="F157" s="40"/>
    </row>
    <row r="158" spans="1:6" s="41" customFormat="1" ht="30" x14ac:dyDescent="0.25">
      <c r="A158" s="36">
        <v>57</v>
      </c>
      <c r="B158" s="37" t="s">
        <v>187</v>
      </c>
      <c r="C158" s="36" t="s">
        <v>47</v>
      </c>
      <c r="D158" s="39"/>
      <c r="E158" s="39"/>
      <c r="F158" s="40"/>
    </row>
    <row r="159" spans="1:6" s="41" customFormat="1" x14ac:dyDescent="0.25">
      <c r="A159" s="36">
        <v>58</v>
      </c>
      <c r="B159" s="37" t="s">
        <v>188</v>
      </c>
      <c r="C159" s="36" t="s">
        <v>12</v>
      </c>
      <c r="D159" s="39"/>
      <c r="E159" s="39"/>
      <c r="F159" s="40"/>
    </row>
    <row r="160" spans="1:6" s="41" customFormat="1" x14ac:dyDescent="0.25">
      <c r="A160" s="36">
        <v>59</v>
      </c>
      <c r="B160" s="37" t="s">
        <v>189</v>
      </c>
      <c r="C160" s="36" t="s">
        <v>12</v>
      </c>
      <c r="D160" s="39"/>
      <c r="E160" s="39"/>
      <c r="F160" s="40"/>
    </row>
    <row r="161" spans="1:6" s="41" customFormat="1" x14ac:dyDescent="0.25">
      <c r="A161" s="36">
        <v>60</v>
      </c>
      <c r="B161" s="37" t="s">
        <v>190</v>
      </c>
      <c r="C161" s="36" t="s">
        <v>12</v>
      </c>
      <c r="D161" s="39"/>
      <c r="E161" s="39"/>
      <c r="F161" s="40"/>
    </row>
    <row r="162" spans="1:6" s="41" customFormat="1" x14ac:dyDescent="0.25">
      <c r="A162" s="36">
        <v>61</v>
      </c>
      <c r="B162" s="37" t="s">
        <v>191</v>
      </c>
      <c r="C162" s="36" t="s">
        <v>12</v>
      </c>
      <c r="D162" s="39"/>
      <c r="E162" s="39"/>
      <c r="F162" s="40"/>
    </row>
    <row r="163" spans="1:6" s="41" customFormat="1" x14ac:dyDescent="0.25">
      <c r="A163" s="36">
        <v>62</v>
      </c>
      <c r="B163" s="37" t="s">
        <v>192</v>
      </c>
      <c r="C163" s="36" t="s">
        <v>12</v>
      </c>
      <c r="D163" s="39"/>
      <c r="E163" s="39"/>
      <c r="F163" s="40"/>
    </row>
    <row r="164" spans="1:6" s="41" customFormat="1" ht="30" x14ac:dyDescent="0.25">
      <c r="A164" s="36">
        <v>63</v>
      </c>
      <c r="B164" s="37" t="s">
        <v>193</v>
      </c>
      <c r="C164" s="36" t="s">
        <v>12</v>
      </c>
      <c r="D164" s="39"/>
      <c r="E164" s="39"/>
      <c r="F164" s="40"/>
    </row>
    <row r="165" spans="1:6" s="41" customFormat="1" x14ac:dyDescent="0.25">
      <c r="A165" s="36">
        <v>64</v>
      </c>
      <c r="B165" s="37" t="s">
        <v>194</v>
      </c>
      <c r="C165" s="36" t="s">
        <v>12</v>
      </c>
      <c r="D165" s="39"/>
      <c r="E165" s="39"/>
      <c r="F165" s="40"/>
    </row>
    <row r="166" spans="1:6" s="41" customFormat="1" x14ac:dyDescent="0.25">
      <c r="A166" s="36">
        <v>65</v>
      </c>
      <c r="B166" s="37" t="s">
        <v>195</v>
      </c>
      <c r="C166" s="36" t="s">
        <v>12</v>
      </c>
      <c r="D166" s="39"/>
      <c r="E166" s="39"/>
      <c r="F166" s="40"/>
    </row>
    <row r="167" spans="1:6" s="41" customFormat="1" ht="30" x14ac:dyDescent="0.25">
      <c r="A167" s="36">
        <v>66</v>
      </c>
      <c r="B167" s="37" t="s">
        <v>196</v>
      </c>
      <c r="C167" s="36" t="s">
        <v>47</v>
      </c>
      <c r="D167" s="39"/>
      <c r="E167" s="39"/>
      <c r="F167" s="40"/>
    </row>
    <row r="168" spans="1:6" s="41" customFormat="1" x14ac:dyDescent="0.25">
      <c r="A168" s="36">
        <v>67</v>
      </c>
      <c r="B168" s="37" t="s">
        <v>197</v>
      </c>
      <c r="C168" s="36" t="s">
        <v>12</v>
      </c>
      <c r="D168" s="39"/>
      <c r="E168" s="39"/>
      <c r="F168" s="40"/>
    </row>
    <row r="169" spans="1:6" s="41" customFormat="1" ht="30" x14ac:dyDescent="0.25">
      <c r="A169" s="36">
        <v>68</v>
      </c>
      <c r="B169" s="37" t="s">
        <v>198</v>
      </c>
      <c r="C169" s="36" t="s">
        <v>135</v>
      </c>
      <c r="D169" s="39"/>
      <c r="E169" s="39"/>
      <c r="F169" s="40"/>
    </row>
    <row r="170" spans="1:6" s="41" customFormat="1" x14ac:dyDescent="0.25">
      <c r="A170" s="36">
        <v>69</v>
      </c>
      <c r="B170" s="37" t="s">
        <v>199</v>
      </c>
      <c r="C170" s="36" t="s">
        <v>12</v>
      </c>
      <c r="D170" s="39"/>
      <c r="E170" s="39"/>
      <c r="F170" s="40"/>
    </row>
    <row r="171" spans="1:6" s="41" customFormat="1" x14ac:dyDescent="0.25">
      <c r="A171" s="36">
        <v>70</v>
      </c>
      <c r="B171" s="37" t="s">
        <v>200</v>
      </c>
      <c r="C171" s="36" t="s">
        <v>12</v>
      </c>
      <c r="D171" s="39"/>
      <c r="E171" s="39"/>
      <c r="F171" s="40"/>
    </row>
    <row r="172" spans="1:6" s="41" customFormat="1" x14ac:dyDescent="0.25">
      <c r="A172" s="36">
        <v>71</v>
      </c>
      <c r="B172" s="37" t="s">
        <v>201</v>
      </c>
      <c r="C172" s="36" t="s">
        <v>12</v>
      </c>
      <c r="D172" s="39"/>
      <c r="E172" s="39"/>
      <c r="F172" s="40"/>
    </row>
    <row r="173" spans="1:6" s="41" customFormat="1" x14ac:dyDescent="0.25">
      <c r="A173" s="36">
        <v>72</v>
      </c>
      <c r="B173" s="37" t="s">
        <v>202</v>
      </c>
      <c r="C173" s="36" t="s">
        <v>12</v>
      </c>
      <c r="D173" s="39"/>
      <c r="E173" s="39"/>
      <c r="F173" s="40"/>
    </row>
    <row r="174" spans="1:6" s="46" customFormat="1" x14ac:dyDescent="0.25">
      <c r="A174" s="36">
        <v>73</v>
      </c>
      <c r="B174" s="37" t="s">
        <v>203</v>
      </c>
      <c r="C174" s="36" t="s">
        <v>9</v>
      </c>
      <c r="D174" s="39"/>
      <c r="E174" s="39"/>
      <c r="F174" s="40"/>
    </row>
    <row r="175" spans="1:6" s="19" customFormat="1" ht="27" customHeight="1" x14ac:dyDescent="0.25">
      <c r="A175" s="148" t="s">
        <v>205</v>
      </c>
      <c r="B175" s="149"/>
      <c r="C175" s="149"/>
      <c r="D175" s="149"/>
      <c r="E175" s="149"/>
      <c r="F175" s="150"/>
    </row>
    <row r="176" spans="1:6" s="6" customFormat="1" ht="60" x14ac:dyDescent="0.25">
      <c r="A176" s="50" t="s">
        <v>1</v>
      </c>
      <c r="B176" s="50" t="s">
        <v>2</v>
      </c>
      <c r="C176" s="50" t="s">
        <v>3</v>
      </c>
      <c r="D176" s="4" t="s">
        <v>387</v>
      </c>
      <c r="E176" s="4" t="s">
        <v>388</v>
      </c>
      <c r="F176" s="5" t="s">
        <v>389</v>
      </c>
    </row>
    <row r="177" spans="1:6" s="11" customFormat="1" ht="30" x14ac:dyDescent="0.25">
      <c r="A177" s="51">
        <v>1</v>
      </c>
      <c r="B177" s="52" t="s">
        <v>208</v>
      </c>
      <c r="C177" s="51" t="s">
        <v>12</v>
      </c>
      <c r="D177" s="9"/>
      <c r="E177" s="9"/>
      <c r="F177" s="10"/>
    </row>
    <row r="178" spans="1:6" s="11" customFormat="1" x14ac:dyDescent="0.25">
      <c r="A178" s="51">
        <v>2</v>
      </c>
      <c r="B178" s="52" t="s">
        <v>209</v>
      </c>
      <c r="C178" s="51" t="s">
        <v>12</v>
      </c>
      <c r="D178" s="53"/>
      <c r="E178" s="9"/>
      <c r="F178" s="10"/>
    </row>
    <row r="179" spans="1:6" s="11" customFormat="1" ht="30" x14ac:dyDescent="0.25">
      <c r="A179" s="51">
        <v>3</v>
      </c>
      <c r="B179" s="52" t="s">
        <v>210</v>
      </c>
      <c r="C179" s="51" t="s">
        <v>12</v>
      </c>
      <c r="D179" s="53"/>
      <c r="E179" s="9"/>
      <c r="F179" s="10"/>
    </row>
    <row r="180" spans="1:6" s="11" customFormat="1" ht="30" x14ac:dyDescent="0.25">
      <c r="A180" s="51">
        <v>4</v>
      </c>
      <c r="B180" s="52" t="s">
        <v>211</v>
      </c>
      <c r="C180" s="51" t="s">
        <v>12</v>
      </c>
      <c r="D180" s="53"/>
      <c r="E180" s="9"/>
      <c r="F180" s="10"/>
    </row>
    <row r="181" spans="1:6" s="11" customFormat="1" x14ac:dyDescent="0.25">
      <c r="A181" s="51">
        <v>5</v>
      </c>
      <c r="B181" s="52" t="s">
        <v>212</v>
      </c>
      <c r="C181" s="51" t="s">
        <v>12</v>
      </c>
      <c r="D181" s="53"/>
      <c r="E181" s="9"/>
      <c r="F181" s="10"/>
    </row>
    <row r="182" spans="1:6" s="11" customFormat="1" ht="30" x14ac:dyDescent="0.25">
      <c r="A182" s="51">
        <v>6</v>
      </c>
      <c r="B182" s="52" t="s">
        <v>213</v>
      </c>
      <c r="C182" s="51" t="s">
        <v>12</v>
      </c>
      <c r="D182" s="53"/>
      <c r="E182" s="9"/>
      <c r="F182" s="10"/>
    </row>
    <row r="183" spans="1:6" s="11" customFormat="1" ht="30" x14ac:dyDescent="0.25">
      <c r="A183" s="51">
        <v>7</v>
      </c>
      <c r="B183" s="52" t="s">
        <v>214</v>
      </c>
      <c r="C183" s="51" t="s">
        <v>12</v>
      </c>
      <c r="D183" s="53"/>
      <c r="E183" s="9"/>
      <c r="F183" s="10"/>
    </row>
    <row r="184" spans="1:6" s="11" customFormat="1" x14ac:dyDescent="0.25">
      <c r="A184" s="51">
        <v>8</v>
      </c>
      <c r="B184" s="52" t="s">
        <v>215</v>
      </c>
      <c r="C184" s="51" t="s">
        <v>12</v>
      </c>
      <c r="D184" s="53"/>
      <c r="E184" s="9"/>
      <c r="F184" s="10"/>
    </row>
    <row r="185" spans="1:6" s="11" customFormat="1" ht="30" x14ac:dyDescent="0.25">
      <c r="A185" s="51">
        <v>9</v>
      </c>
      <c r="B185" s="52" t="s">
        <v>216</v>
      </c>
      <c r="C185" s="51" t="s">
        <v>12</v>
      </c>
      <c r="D185" s="53"/>
      <c r="E185" s="9"/>
      <c r="F185" s="10"/>
    </row>
    <row r="186" spans="1:6" s="11" customFormat="1" ht="30" x14ac:dyDescent="0.25">
      <c r="A186" s="51">
        <v>10</v>
      </c>
      <c r="B186" s="52" t="s">
        <v>217</v>
      </c>
      <c r="C186" s="51" t="s">
        <v>12</v>
      </c>
      <c r="D186" s="53"/>
      <c r="E186" s="9"/>
      <c r="F186" s="10"/>
    </row>
    <row r="187" spans="1:6" s="11" customFormat="1" ht="30" x14ac:dyDescent="0.25">
      <c r="A187" s="51">
        <v>11</v>
      </c>
      <c r="B187" s="52" t="s">
        <v>218</v>
      </c>
      <c r="C187" s="51" t="s">
        <v>12</v>
      </c>
      <c r="D187" s="53"/>
      <c r="E187" s="9"/>
      <c r="F187" s="10"/>
    </row>
    <row r="188" spans="1:6" s="11" customFormat="1" ht="30" x14ac:dyDescent="0.25">
      <c r="A188" s="51">
        <v>12</v>
      </c>
      <c r="B188" s="52" t="s">
        <v>219</v>
      </c>
      <c r="C188" s="51" t="s">
        <v>12</v>
      </c>
      <c r="D188" s="53"/>
      <c r="E188" s="9"/>
      <c r="F188" s="10"/>
    </row>
    <row r="189" spans="1:6" s="11" customFormat="1" ht="30" x14ac:dyDescent="0.25">
      <c r="A189" s="51">
        <v>13</v>
      </c>
      <c r="B189" s="52" t="s">
        <v>220</v>
      </c>
      <c r="C189" s="51" t="s">
        <v>12</v>
      </c>
      <c r="D189" s="53"/>
      <c r="E189" s="9"/>
      <c r="F189" s="10"/>
    </row>
    <row r="190" spans="1:6" s="11" customFormat="1" ht="30" x14ac:dyDescent="0.25">
      <c r="A190" s="51">
        <v>14</v>
      </c>
      <c r="B190" s="52" t="s">
        <v>221</v>
      </c>
      <c r="C190" s="51" t="s">
        <v>12</v>
      </c>
      <c r="D190" s="53"/>
      <c r="E190" s="9"/>
      <c r="F190" s="10"/>
    </row>
    <row r="191" spans="1:6" s="11" customFormat="1" ht="30" x14ac:dyDescent="0.25">
      <c r="A191" s="51">
        <v>15</v>
      </c>
      <c r="B191" s="52" t="s">
        <v>222</v>
      </c>
      <c r="C191" s="51" t="s">
        <v>12</v>
      </c>
      <c r="D191" s="53"/>
      <c r="E191" s="9"/>
      <c r="F191" s="10"/>
    </row>
    <row r="192" spans="1:6" s="11" customFormat="1" ht="30" x14ac:dyDescent="0.25">
      <c r="A192" s="51">
        <v>16</v>
      </c>
      <c r="B192" s="52" t="s">
        <v>223</v>
      </c>
      <c r="C192" s="51" t="s">
        <v>12</v>
      </c>
      <c r="D192" s="53"/>
      <c r="E192" s="9"/>
      <c r="F192" s="10"/>
    </row>
    <row r="193" spans="1:6" s="11" customFormat="1" ht="30" x14ac:dyDescent="0.25">
      <c r="A193" s="51">
        <v>17</v>
      </c>
      <c r="B193" s="52" t="s">
        <v>224</v>
      </c>
      <c r="C193" s="51" t="s">
        <v>12</v>
      </c>
      <c r="D193" s="53"/>
      <c r="E193" s="9"/>
      <c r="F193" s="10"/>
    </row>
    <row r="194" spans="1:6" s="11" customFormat="1" ht="30" x14ac:dyDescent="0.25">
      <c r="A194" s="51">
        <v>18</v>
      </c>
      <c r="B194" s="52" t="s">
        <v>225</v>
      </c>
      <c r="C194" s="51" t="s">
        <v>12</v>
      </c>
      <c r="D194" s="53"/>
      <c r="E194" s="9"/>
      <c r="F194" s="10"/>
    </row>
    <row r="195" spans="1:6" s="11" customFormat="1" ht="30" x14ac:dyDescent="0.25">
      <c r="A195" s="51">
        <v>19</v>
      </c>
      <c r="B195" s="52" t="s">
        <v>226</v>
      </c>
      <c r="C195" s="51" t="s">
        <v>12</v>
      </c>
      <c r="D195" s="53"/>
      <c r="E195" s="9"/>
      <c r="F195" s="10"/>
    </row>
    <row r="196" spans="1:6" s="11" customFormat="1" x14ac:dyDescent="0.25">
      <c r="A196" s="51">
        <v>20</v>
      </c>
      <c r="B196" s="52" t="s">
        <v>227</v>
      </c>
      <c r="C196" s="51" t="s">
        <v>12</v>
      </c>
      <c r="D196" s="53"/>
      <c r="E196" s="9"/>
      <c r="F196" s="10"/>
    </row>
    <row r="197" spans="1:6" s="11" customFormat="1" x14ac:dyDescent="0.25">
      <c r="A197" s="51">
        <v>21</v>
      </c>
      <c r="B197" s="52" t="s">
        <v>228</v>
      </c>
      <c r="C197" s="51" t="s">
        <v>12</v>
      </c>
      <c r="D197" s="53"/>
      <c r="E197" s="9"/>
      <c r="F197" s="10"/>
    </row>
    <row r="198" spans="1:6" s="11" customFormat="1" ht="45" x14ac:dyDescent="0.25">
      <c r="A198" s="51">
        <v>22</v>
      </c>
      <c r="B198" s="52" t="s">
        <v>229</v>
      </c>
      <c r="C198" s="51" t="s">
        <v>12</v>
      </c>
      <c r="D198" s="53"/>
      <c r="E198" s="9"/>
      <c r="F198" s="10"/>
    </row>
    <row r="199" spans="1:6" s="11" customFormat="1" ht="45" x14ac:dyDescent="0.25">
      <c r="A199" s="51">
        <v>23</v>
      </c>
      <c r="B199" s="52" t="s">
        <v>230</v>
      </c>
      <c r="C199" s="51" t="s">
        <v>12</v>
      </c>
      <c r="D199" s="53"/>
      <c r="E199" s="9"/>
      <c r="F199" s="10"/>
    </row>
    <row r="200" spans="1:6" s="11" customFormat="1" ht="16.5" customHeight="1" x14ac:dyDescent="0.25">
      <c r="A200" s="51">
        <v>24</v>
      </c>
      <c r="B200" s="52" t="s">
        <v>231</v>
      </c>
      <c r="C200" s="51" t="s">
        <v>12</v>
      </c>
      <c r="D200" s="53"/>
      <c r="E200" s="9"/>
      <c r="F200" s="10"/>
    </row>
    <row r="201" spans="1:6" s="11" customFormat="1" x14ac:dyDescent="0.25">
      <c r="A201" s="51">
        <v>25</v>
      </c>
      <c r="B201" s="52" t="s">
        <v>232</v>
      </c>
      <c r="C201" s="51" t="s">
        <v>12</v>
      </c>
      <c r="D201" s="53"/>
      <c r="E201" s="9"/>
      <c r="F201" s="10"/>
    </row>
    <row r="202" spans="1:6" s="11" customFormat="1" x14ac:dyDescent="0.25">
      <c r="A202" s="51">
        <v>26</v>
      </c>
      <c r="B202" s="52" t="s">
        <v>233</v>
      </c>
      <c r="C202" s="51" t="s">
        <v>12</v>
      </c>
      <c r="D202" s="53"/>
      <c r="E202" s="9"/>
      <c r="F202" s="10"/>
    </row>
    <row r="203" spans="1:6" s="11" customFormat="1" ht="30" x14ac:dyDescent="0.25">
      <c r="A203" s="51">
        <v>27</v>
      </c>
      <c r="B203" s="52" t="s">
        <v>234</v>
      </c>
      <c r="C203" s="51" t="s">
        <v>12</v>
      </c>
      <c r="D203" s="53"/>
      <c r="E203" s="9"/>
      <c r="F203" s="10"/>
    </row>
    <row r="204" spans="1:6" s="11" customFormat="1" ht="30" x14ac:dyDescent="0.25">
      <c r="A204" s="51">
        <v>28</v>
      </c>
      <c r="B204" s="52" t="s">
        <v>235</v>
      </c>
      <c r="C204" s="51" t="s">
        <v>12</v>
      </c>
      <c r="D204" s="53"/>
      <c r="E204" s="9"/>
      <c r="F204" s="10"/>
    </row>
    <row r="205" spans="1:6" s="11" customFormat="1" ht="16.5" customHeight="1" x14ac:dyDescent="0.25">
      <c r="A205" s="51">
        <v>29</v>
      </c>
      <c r="B205" s="52" t="s">
        <v>236</v>
      </c>
      <c r="C205" s="51" t="s">
        <v>12</v>
      </c>
      <c r="D205" s="53"/>
      <c r="E205" s="9"/>
      <c r="F205" s="10"/>
    </row>
    <row r="206" spans="1:6" s="11" customFormat="1" x14ac:dyDescent="0.25">
      <c r="A206" s="51">
        <v>30</v>
      </c>
      <c r="B206" s="52" t="s">
        <v>237</v>
      </c>
      <c r="C206" s="51" t="s">
        <v>12</v>
      </c>
      <c r="D206" s="53"/>
      <c r="E206" s="9"/>
      <c r="F206" s="10"/>
    </row>
    <row r="207" spans="1:6" s="11" customFormat="1" ht="30" x14ac:dyDescent="0.25">
      <c r="A207" s="51">
        <v>31</v>
      </c>
      <c r="B207" s="52" t="s">
        <v>238</v>
      </c>
      <c r="C207" s="51" t="s">
        <v>12</v>
      </c>
      <c r="D207" s="53"/>
      <c r="E207" s="9"/>
      <c r="F207" s="10"/>
    </row>
    <row r="208" spans="1:6" s="11" customFormat="1" ht="15.75" customHeight="1" x14ac:dyDescent="0.25">
      <c r="A208" s="51">
        <v>32</v>
      </c>
      <c r="B208" s="52" t="s">
        <v>239</v>
      </c>
      <c r="C208" s="51" t="s">
        <v>12</v>
      </c>
      <c r="D208" s="53"/>
      <c r="E208" s="9"/>
      <c r="F208" s="10"/>
    </row>
    <row r="209" spans="1:6" s="11" customFormat="1" ht="30" x14ac:dyDescent="0.25">
      <c r="A209" s="51">
        <v>33</v>
      </c>
      <c r="B209" s="52" t="s">
        <v>240</v>
      </c>
      <c r="C209" s="51" t="s">
        <v>12</v>
      </c>
      <c r="D209" s="53"/>
      <c r="E209" s="9"/>
      <c r="F209" s="10"/>
    </row>
    <row r="210" spans="1:6" s="11" customFormat="1" ht="30" x14ac:dyDescent="0.25">
      <c r="A210" s="51">
        <v>34</v>
      </c>
      <c r="B210" s="52" t="s">
        <v>241</v>
      </c>
      <c r="C210" s="51" t="s">
        <v>12</v>
      </c>
      <c r="D210" s="53"/>
      <c r="E210" s="9"/>
      <c r="F210" s="10"/>
    </row>
    <row r="211" spans="1:6" s="11" customFormat="1" x14ac:dyDescent="0.25">
      <c r="A211" s="51">
        <v>35</v>
      </c>
      <c r="B211" s="52" t="s">
        <v>242</v>
      </c>
      <c r="C211" s="51" t="s">
        <v>12</v>
      </c>
      <c r="D211" s="53"/>
      <c r="E211" s="9"/>
      <c r="F211" s="10"/>
    </row>
    <row r="212" spans="1:6" s="11" customFormat="1" ht="30" x14ac:dyDescent="0.25">
      <c r="A212" s="51">
        <v>36</v>
      </c>
      <c r="B212" s="52" t="s">
        <v>243</v>
      </c>
      <c r="C212" s="51" t="s">
        <v>12</v>
      </c>
      <c r="D212" s="53"/>
      <c r="E212" s="9"/>
      <c r="F212" s="10"/>
    </row>
    <row r="213" spans="1:6" s="11" customFormat="1" ht="30" x14ac:dyDescent="0.25">
      <c r="A213" s="51">
        <v>37</v>
      </c>
      <c r="B213" s="52" t="s">
        <v>244</v>
      </c>
      <c r="C213" s="51" t="s">
        <v>12</v>
      </c>
      <c r="D213" s="53"/>
      <c r="E213" s="9"/>
      <c r="F213" s="10"/>
    </row>
    <row r="214" spans="1:6" s="11" customFormat="1" ht="30" x14ac:dyDescent="0.25">
      <c r="A214" s="51">
        <v>38</v>
      </c>
      <c r="B214" s="52" t="s">
        <v>245</v>
      </c>
      <c r="C214" s="51" t="s">
        <v>12</v>
      </c>
      <c r="D214" s="53"/>
      <c r="E214" s="9"/>
      <c r="F214" s="10"/>
    </row>
    <row r="215" spans="1:6" s="11" customFormat="1" ht="45" x14ac:dyDescent="0.25">
      <c r="A215" s="51">
        <v>39</v>
      </c>
      <c r="B215" s="52" t="s">
        <v>246</v>
      </c>
      <c r="C215" s="51" t="s">
        <v>12</v>
      </c>
      <c r="D215" s="53"/>
      <c r="E215" s="9"/>
      <c r="F215" s="10"/>
    </row>
    <row r="216" spans="1:6" s="11" customFormat="1" ht="30" x14ac:dyDescent="0.25">
      <c r="A216" s="51">
        <v>40</v>
      </c>
      <c r="B216" s="52" t="s">
        <v>247</v>
      </c>
      <c r="C216" s="51" t="s">
        <v>12</v>
      </c>
      <c r="D216" s="53"/>
      <c r="E216" s="9"/>
      <c r="F216" s="10"/>
    </row>
    <row r="217" spans="1:6" s="11" customFormat="1" ht="30" x14ac:dyDescent="0.25">
      <c r="A217" s="51">
        <v>41</v>
      </c>
      <c r="B217" s="52" t="s">
        <v>248</v>
      </c>
      <c r="C217" s="51" t="s">
        <v>12</v>
      </c>
      <c r="D217" s="53"/>
      <c r="E217" s="9"/>
      <c r="F217" s="10"/>
    </row>
    <row r="218" spans="1:6" s="11" customFormat="1" ht="30" x14ac:dyDescent="0.25">
      <c r="A218" s="51">
        <v>42</v>
      </c>
      <c r="B218" s="52" t="s">
        <v>249</v>
      </c>
      <c r="C218" s="51" t="s">
        <v>12</v>
      </c>
      <c r="D218" s="53"/>
      <c r="E218" s="9"/>
      <c r="F218" s="10"/>
    </row>
    <row r="219" spans="1:6" s="11" customFormat="1" ht="30" x14ac:dyDescent="0.25">
      <c r="A219" s="51">
        <v>43</v>
      </c>
      <c r="B219" s="52" t="s">
        <v>250</v>
      </c>
      <c r="C219" s="51" t="s">
        <v>12</v>
      </c>
      <c r="D219" s="53"/>
      <c r="E219" s="9"/>
      <c r="F219" s="10"/>
    </row>
    <row r="220" spans="1:6" s="11" customFormat="1" x14ac:dyDescent="0.25">
      <c r="A220" s="51">
        <v>44</v>
      </c>
      <c r="B220" s="52" t="s">
        <v>251</v>
      </c>
      <c r="C220" s="51" t="s">
        <v>12</v>
      </c>
      <c r="D220" s="53"/>
      <c r="E220" s="9"/>
      <c r="F220" s="10"/>
    </row>
    <row r="221" spans="1:6" s="11" customFormat="1" ht="30" x14ac:dyDescent="0.25">
      <c r="A221" s="51">
        <v>45</v>
      </c>
      <c r="B221" s="52" t="s">
        <v>252</v>
      </c>
      <c r="C221" s="51" t="s">
        <v>12</v>
      </c>
      <c r="D221" s="53"/>
      <c r="E221" s="9"/>
      <c r="F221" s="10"/>
    </row>
    <row r="222" spans="1:6" s="11" customFormat="1" ht="30" x14ac:dyDescent="0.25">
      <c r="A222" s="51">
        <v>46</v>
      </c>
      <c r="B222" s="52" t="s">
        <v>253</v>
      </c>
      <c r="C222" s="51" t="s">
        <v>12</v>
      </c>
      <c r="D222" s="53"/>
      <c r="E222" s="9"/>
      <c r="F222" s="10"/>
    </row>
    <row r="223" spans="1:6" s="11" customFormat="1" ht="39.75" customHeight="1" x14ac:dyDescent="0.25">
      <c r="A223" s="51">
        <v>47</v>
      </c>
      <c r="B223" s="52" t="s">
        <v>254</v>
      </c>
      <c r="C223" s="51" t="s">
        <v>12</v>
      </c>
      <c r="D223" s="53"/>
      <c r="E223" s="9"/>
      <c r="F223" s="10"/>
    </row>
    <row r="224" spans="1:6" s="11" customFormat="1" ht="45" x14ac:dyDescent="0.25">
      <c r="A224" s="51">
        <v>48</v>
      </c>
      <c r="B224" s="52" t="s">
        <v>255</v>
      </c>
      <c r="C224" s="51" t="s">
        <v>12</v>
      </c>
      <c r="D224" s="53"/>
      <c r="E224" s="9"/>
      <c r="F224" s="10"/>
    </row>
    <row r="225" spans="1:6" s="11" customFormat="1" x14ac:dyDescent="0.25">
      <c r="A225" s="51">
        <v>49</v>
      </c>
      <c r="B225" s="52" t="s">
        <v>256</v>
      </c>
      <c r="C225" s="51" t="s">
        <v>12</v>
      </c>
      <c r="D225" s="53"/>
      <c r="E225" s="9"/>
      <c r="F225" s="10"/>
    </row>
    <row r="226" spans="1:6" s="11" customFormat="1" x14ac:dyDescent="0.25">
      <c r="A226" s="51">
        <v>50</v>
      </c>
      <c r="B226" s="52" t="s">
        <v>257</v>
      </c>
      <c r="C226" s="51" t="s">
        <v>12</v>
      </c>
      <c r="D226" s="53"/>
      <c r="E226" s="53"/>
      <c r="F226" s="10"/>
    </row>
    <row r="227" spans="1:6" s="11" customFormat="1" ht="30" x14ac:dyDescent="0.25">
      <c r="A227" s="51">
        <v>51</v>
      </c>
      <c r="B227" s="52" t="s">
        <v>258</v>
      </c>
      <c r="C227" s="51" t="s">
        <v>12</v>
      </c>
      <c r="D227" s="53"/>
      <c r="E227" s="53"/>
      <c r="F227" s="10"/>
    </row>
    <row r="228" spans="1:6" s="11" customFormat="1" x14ac:dyDescent="0.25">
      <c r="A228" s="51">
        <v>52</v>
      </c>
      <c r="B228" s="52" t="s">
        <v>259</v>
      </c>
      <c r="C228" s="51" t="s">
        <v>12</v>
      </c>
      <c r="D228" s="53"/>
      <c r="E228" s="53"/>
      <c r="F228" s="10"/>
    </row>
    <row r="229" spans="1:6" s="11" customFormat="1" x14ac:dyDescent="0.25">
      <c r="A229" s="51">
        <v>53</v>
      </c>
      <c r="B229" s="52" t="s">
        <v>260</v>
      </c>
      <c r="C229" s="51" t="s">
        <v>12</v>
      </c>
      <c r="D229" s="53"/>
      <c r="E229" s="53"/>
      <c r="F229" s="10"/>
    </row>
    <row r="230" spans="1:6" s="11" customFormat="1" ht="30" x14ac:dyDescent="0.25">
      <c r="A230" s="51">
        <v>54</v>
      </c>
      <c r="B230" s="52" t="s">
        <v>261</v>
      </c>
      <c r="C230" s="51" t="s">
        <v>12</v>
      </c>
      <c r="D230" s="53"/>
      <c r="E230" s="53"/>
      <c r="F230" s="10"/>
    </row>
    <row r="231" spans="1:6" s="11" customFormat="1" x14ac:dyDescent="0.25">
      <c r="A231" s="51">
        <v>55</v>
      </c>
      <c r="B231" s="52" t="s">
        <v>262</v>
      </c>
      <c r="C231" s="51" t="s">
        <v>12</v>
      </c>
      <c r="D231" s="53"/>
      <c r="E231" s="53"/>
      <c r="F231" s="10"/>
    </row>
    <row r="232" spans="1:6" s="11" customFormat="1" ht="18" customHeight="1" x14ac:dyDescent="0.25">
      <c r="A232" s="51">
        <v>56</v>
      </c>
      <c r="B232" s="52" t="s">
        <v>263</v>
      </c>
      <c r="C232" s="51" t="s">
        <v>12</v>
      </c>
      <c r="D232" s="53"/>
      <c r="E232" s="53"/>
      <c r="F232" s="10"/>
    </row>
    <row r="233" spans="1:6" s="11" customFormat="1" x14ac:dyDescent="0.25">
      <c r="A233" s="51">
        <v>57</v>
      </c>
      <c r="B233" s="52" t="s">
        <v>264</v>
      </c>
      <c r="C233" s="51" t="s">
        <v>12</v>
      </c>
      <c r="D233" s="53"/>
      <c r="E233" s="53"/>
      <c r="F233" s="10"/>
    </row>
    <row r="234" spans="1:6" s="11" customFormat="1" x14ac:dyDescent="0.25">
      <c r="A234" s="51">
        <v>58</v>
      </c>
      <c r="B234" s="52" t="s">
        <v>265</v>
      </c>
      <c r="C234" s="51" t="s">
        <v>12</v>
      </c>
      <c r="D234" s="53"/>
      <c r="E234" s="53"/>
      <c r="F234" s="10"/>
    </row>
    <row r="235" spans="1:6" s="19" customFormat="1" ht="26.25" customHeight="1" x14ac:dyDescent="0.25">
      <c r="A235" s="143" t="s">
        <v>267</v>
      </c>
      <c r="B235" s="144"/>
      <c r="C235" s="144"/>
      <c r="D235" s="144"/>
      <c r="E235" s="144"/>
      <c r="F235" s="145"/>
    </row>
    <row r="236" spans="1:6" customFormat="1" ht="60" x14ac:dyDescent="0.25">
      <c r="A236" s="57" t="s">
        <v>1</v>
      </c>
      <c r="B236" s="57" t="s">
        <v>2</v>
      </c>
      <c r="C236" s="57" t="s">
        <v>3</v>
      </c>
      <c r="D236" s="4" t="s">
        <v>387</v>
      </c>
      <c r="E236" s="4" t="s">
        <v>388</v>
      </c>
      <c r="F236" s="5" t="s">
        <v>389</v>
      </c>
    </row>
    <row r="237" spans="1:6" customFormat="1" ht="51.75" customHeight="1" x14ac:dyDescent="0.25">
      <c r="A237" s="59">
        <v>1</v>
      </c>
      <c r="B237" s="37" t="s">
        <v>268</v>
      </c>
      <c r="C237" s="36" t="s">
        <v>12</v>
      </c>
      <c r="D237" s="60"/>
      <c r="E237" s="60"/>
      <c r="F237" s="61"/>
    </row>
    <row r="238" spans="1:6" customFormat="1" ht="30" x14ac:dyDescent="0.25">
      <c r="A238" s="36">
        <v>2</v>
      </c>
      <c r="B238" s="37" t="s">
        <v>269</v>
      </c>
      <c r="C238" s="36" t="s">
        <v>12</v>
      </c>
      <c r="D238" s="60"/>
      <c r="E238" s="60"/>
      <c r="F238" s="61"/>
    </row>
    <row r="239" spans="1:6" customFormat="1" ht="30" x14ac:dyDescent="0.25">
      <c r="A239" s="59">
        <v>3</v>
      </c>
      <c r="B239" s="37" t="s">
        <v>132</v>
      </c>
      <c r="C239" s="36" t="s">
        <v>12</v>
      </c>
      <c r="D239" s="60"/>
      <c r="E239" s="60"/>
      <c r="F239" s="61"/>
    </row>
    <row r="240" spans="1:6" customFormat="1" x14ac:dyDescent="0.25">
      <c r="A240" s="59">
        <v>4</v>
      </c>
      <c r="B240" s="62" t="s">
        <v>270</v>
      </c>
      <c r="C240" s="63" t="s">
        <v>12</v>
      </c>
      <c r="D240" s="60"/>
      <c r="E240" s="60"/>
      <c r="F240" s="61"/>
    </row>
    <row r="241" spans="1:6" customFormat="1" ht="30" x14ac:dyDescent="0.25">
      <c r="A241" s="36">
        <v>5</v>
      </c>
      <c r="B241" s="37" t="s">
        <v>271</v>
      </c>
      <c r="C241" s="36" t="s">
        <v>47</v>
      </c>
      <c r="D241" s="60"/>
      <c r="E241" s="60"/>
      <c r="F241" s="61"/>
    </row>
    <row r="242" spans="1:6" customFormat="1" ht="30" x14ac:dyDescent="0.25">
      <c r="A242" s="59">
        <v>6</v>
      </c>
      <c r="B242" s="37" t="s">
        <v>272</v>
      </c>
      <c r="C242" s="36" t="s">
        <v>47</v>
      </c>
      <c r="D242" s="60"/>
      <c r="E242" s="60"/>
      <c r="F242" s="61"/>
    </row>
    <row r="243" spans="1:6" customFormat="1" ht="30" x14ac:dyDescent="0.25">
      <c r="A243" s="59">
        <v>7</v>
      </c>
      <c r="B243" s="37" t="s">
        <v>273</v>
      </c>
      <c r="C243" s="36" t="s">
        <v>47</v>
      </c>
      <c r="D243" s="60"/>
      <c r="E243" s="60"/>
      <c r="F243" s="61"/>
    </row>
    <row r="244" spans="1:6" customFormat="1" ht="30" x14ac:dyDescent="0.25">
      <c r="A244" s="36">
        <v>8</v>
      </c>
      <c r="B244" s="37" t="s">
        <v>274</v>
      </c>
      <c r="C244" s="36" t="s">
        <v>12</v>
      </c>
      <c r="D244" s="60"/>
      <c r="E244" s="60"/>
      <c r="F244" s="61"/>
    </row>
    <row r="245" spans="1:6" customFormat="1" ht="30" x14ac:dyDescent="0.25">
      <c r="A245" s="59">
        <v>9</v>
      </c>
      <c r="B245" s="37" t="s">
        <v>275</v>
      </c>
      <c r="C245" s="36" t="s">
        <v>145</v>
      </c>
      <c r="D245" s="60"/>
      <c r="E245" s="60"/>
      <c r="F245" s="61"/>
    </row>
    <row r="246" spans="1:6" customFormat="1" ht="30" x14ac:dyDescent="0.25">
      <c r="A246" s="59">
        <v>10</v>
      </c>
      <c r="B246" s="37" t="s">
        <v>276</v>
      </c>
      <c r="C246" s="36" t="s">
        <v>12</v>
      </c>
      <c r="D246" s="60"/>
      <c r="E246" s="60"/>
      <c r="F246" s="61"/>
    </row>
    <row r="247" spans="1:6" customFormat="1" ht="30" x14ac:dyDescent="0.25">
      <c r="A247" s="36">
        <v>11</v>
      </c>
      <c r="B247" s="37" t="s">
        <v>277</v>
      </c>
      <c r="C247" s="36" t="s">
        <v>12</v>
      </c>
      <c r="D247" s="60"/>
      <c r="E247" s="60"/>
      <c r="F247" s="61"/>
    </row>
    <row r="248" spans="1:6" customFormat="1" ht="45" x14ac:dyDescent="0.25">
      <c r="A248" s="59">
        <v>12</v>
      </c>
      <c r="B248" s="37" t="s">
        <v>26</v>
      </c>
      <c r="C248" s="36" t="s">
        <v>12</v>
      </c>
      <c r="D248" s="60"/>
      <c r="E248" s="60"/>
      <c r="F248" s="61"/>
    </row>
    <row r="249" spans="1:6" customFormat="1" ht="30" x14ac:dyDescent="0.25">
      <c r="A249" s="59">
        <v>13</v>
      </c>
      <c r="B249" s="37" t="s">
        <v>278</v>
      </c>
      <c r="C249" s="36" t="s">
        <v>12</v>
      </c>
      <c r="D249" s="60"/>
      <c r="E249" s="60"/>
      <c r="F249" s="61"/>
    </row>
    <row r="250" spans="1:6" customFormat="1" ht="30" x14ac:dyDescent="0.25">
      <c r="A250" s="36">
        <v>14</v>
      </c>
      <c r="B250" s="37" t="s">
        <v>279</v>
      </c>
      <c r="C250" s="36" t="s">
        <v>12</v>
      </c>
      <c r="D250" s="60"/>
      <c r="E250" s="60"/>
      <c r="F250" s="61"/>
    </row>
    <row r="251" spans="1:6" customFormat="1" ht="30" x14ac:dyDescent="0.25">
      <c r="A251" s="59">
        <v>15</v>
      </c>
      <c r="B251" s="37" t="s">
        <v>151</v>
      </c>
      <c r="C251" s="36" t="s">
        <v>145</v>
      </c>
      <c r="D251" s="60"/>
      <c r="E251" s="60"/>
      <c r="F251" s="61"/>
    </row>
    <row r="252" spans="1:6" customFormat="1" x14ac:dyDescent="0.25">
      <c r="A252" s="59">
        <v>16</v>
      </c>
      <c r="B252" s="62" t="s">
        <v>28</v>
      </c>
      <c r="C252" s="63" t="s">
        <v>12</v>
      </c>
      <c r="D252" s="60"/>
      <c r="E252" s="60"/>
      <c r="F252" s="61"/>
    </row>
    <row r="253" spans="1:6" customFormat="1" ht="45" x14ac:dyDescent="0.25">
      <c r="A253" s="36">
        <v>17</v>
      </c>
      <c r="B253" s="37" t="s">
        <v>280</v>
      </c>
      <c r="C253" s="36" t="s">
        <v>12</v>
      </c>
      <c r="D253" s="60"/>
      <c r="E253" s="60"/>
      <c r="F253" s="61"/>
    </row>
    <row r="254" spans="1:6" customFormat="1" ht="38.25" customHeight="1" x14ac:dyDescent="0.25">
      <c r="A254" s="59">
        <v>18</v>
      </c>
      <c r="B254" s="37" t="s">
        <v>281</v>
      </c>
      <c r="C254" s="36" t="s">
        <v>145</v>
      </c>
      <c r="D254" s="60"/>
      <c r="E254" s="60"/>
      <c r="F254" s="61"/>
    </row>
    <row r="255" spans="1:6" customFormat="1" x14ac:dyDescent="0.25">
      <c r="A255" s="59">
        <v>19</v>
      </c>
      <c r="B255" s="37" t="s">
        <v>282</v>
      </c>
      <c r="C255" s="36" t="s">
        <v>12</v>
      </c>
      <c r="D255" s="64"/>
      <c r="E255" s="60"/>
      <c r="F255" s="61"/>
    </row>
    <row r="256" spans="1:6" customFormat="1" x14ac:dyDescent="0.25">
      <c r="A256" s="36">
        <v>20</v>
      </c>
      <c r="B256" s="62" t="s">
        <v>283</v>
      </c>
      <c r="C256" s="63" t="s">
        <v>12</v>
      </c>
      <c r="D256" s="64"/>
      <c r="E256" s="64"/>
      <c r="F256" s="61"/>
    </row>
    <row r="257" spans="1:6" customFormat="1" x14ac:dyDescent="0.25">
      <c r="A257" s="59">
        <v>21</v>
      </c>
      <c r="B257" s="65" t="s">
        <v>284</v>
      </c>
      <c r="C257" s="36" t="s">
        <v>285</v>
      </c>
      <c r="D257" s="64"/>
      <c r="E257" s="64"/>
      <c r="F257" s="61"/>
    </row>
    <row r="258" spans="1:6" customFormat="1" x14ac:dyDescent="0.25">
      <c r="A258" s="59">
        <v>22</v>
      </c>
      <c r="B258" s="37" t="s">
        <v>286</v>
      </c>
      <c r="C258" s="36" t="s">
        <v>12</v>
      </c>
      <c r="D258" s="64"/>
      <c r="E258" s="64"/>
      <c r="F258" s="61"/>
    </row>
    <row r="259" spans="1:6" customFormat="1" x14ac:dyDescent="0.25">
      <c r="A259" s="36">
        <v>23</v>
      </c>
      <c r="B259" s="37" t="s">
        <v>287</v>
      </c>
      <c r="C259" s="36" t="s">
        <v>12</v>
      </c>
      <c r="D259" s="64"/>
      <c r="E259" s="64"/>
      <c r="F259" s="61"/>
    </row>
    <row r="260" spans="1:6" customFormat="1" x14ac:dyDescent="0.25">
      <c r="A260" s="59">
        <v>24</v>
      </c>
      <c r="B260" s="37" t="s">
        <v>288</v>
      </c>
      <c r="C260" s="36" t="s">
        <v>12</v>
      </c>
      <c r="D260" s="64"/>
      <c r="E260" s="64"/>
      <c r="F260" s="61"/>
    </row>
    <row r="261" spans="1:6" customFormat="1" ht="30" x14ac:dyDescent="0.25">
      <c r="A261" s="59">
        <v>25</v>
      </c>
      <c r="B261" s="66" t="s">
        <v>289</v>
      </c>
      <c r="C261" s="63" t="s">
        <v>12</v>
      </c>
      <c r="D261" s="60"/>
      <c r="E261" s="60"/>
      <c r="F261" s="61"/>
    </row>
    <row r="262" spans="1:6" customFormat="1" x14ac:dyDescent="0.25">
      <c r="A262" s="36">
        <v>26</v>
      </c>
      <c r="B262" s="37" t="s">
        <v>290</v>
      </c>
      <c r="C262" s="36" t="s">
        <v>12</v>
      </c>
      <c r="D262" s="64"/>
      <c r="E262" s="64"/>
      <c r="F262" s="61"/>
    </row>
    <row r="263" spans="1:6" customFormat="1" ht="45" x14ac:dyDescent="0.25">
      <c r="A263" s="59">
        <v>27</v>
      </c>
      <c r="B263" s="37" t="s">
        <v>291</v>
      </c>
      <c r="C263" s="36" t="s">
        <v>12</v>
      </c>
      <c r="D263" s="60"/>
      <c r="E263" s="60"/>
      <c r="F263" s="61"/>
    </row>
    <row r="264" spans="1:6" customFormat="1" x14ac:dyDescent="0.25">
      <c r="A264" s="59">
        <v>28</v>
      </c>
      <c r="B264" s="37" t="s">
        <v>292</v>
      </c>
      <c r="C264" s="36" t="s">
        <v>12</v>
      </c>
      <c r="D264" s="64"/>
      <c r="E264" s="60"/>
      <c r="F264" s="61"/>
    </row>
    <row r="265" spans="1:6" customFormat="1" x14ac:dyDescent="0.25">
      <c r="A265" s="36">
        <v>29</v>
      </c>
      <c r="B265" s="37" t="s">
        <v>186</v>
      </c>
      <c r="C265" s="36" t="s">
        <v>12</v>
      </c>
      <c r="D265" s="64"/>
      <c r="E265" s="60"/>
      <c r="F265" s="61"/>
    </row>
    <row r="266" spans="1:6" customFormat="1" x14ac:dyDescent="0.25">
      <c r="A266" s="59">
        <v>30</v>
      </c>
      <c r="B266" s="37" t="s">
        <v>293</v>
      </c>
      <c r="C266" s="36" t="s">
        <v>12</v>
      </c>
      <c r="D266" s="64"/>
      <c r="E266" s="60"/>
      <c r="F266" s="61"/>
    </row>
    <row r="267" spans="1:6" customFormat="1" ht="30" x14ac:dyDescent="0.25">
      <c r="A267" s="59">
        <v>31</v>
      </c>
      <c r="B267" s="37" t="s">
        <v>294</v>
      </c>
      <c r="C267" s="36" t="s">
        <v>145</v>
      </c>
      <c r="D267" s="64"/>
      <c r="E267" s="60"/>
      <c r="F267" s="61"/>
    </row>
    <row r="268" spans="1:6" customFormat="1" x14ac:dyDescent="0.25">
      <c r="A268" s="36">
        <v>32</v>
      </c>
      <c r="B268" s="37" t="s">
        <v>295</v>
      </c>
      <c r="C268" s="36" t="s">
        <v>12</v>
      </c>
      <c r="D268" s="64"/>
      <c r="E268" s="60"/>
      <c r="F268" s="61"/>
    </row>
    <row r="269" spans="1:6" customFormat="1" x14ac:dyDescent="0.25">
      <c r="A269" s="59">
        <v>33</v>
      </c>
      <c r="B269" s="37" t="s">
        <v>296</v>
      </c>
      <c r="C269" s="36" t="s">
        <v>12</v>
      </c>
      <c r="D269" s="64"/>
      <c r="E269" s="60"/>
      <c r="F269" s="61"/>
    </row>
    <row r="270" spans="1:6" customFormat="1" x14ac:dyDescent="0.25">
      <c r="A270" s="59">
        <v>34</v>
      </c>
      <c r="B270" s="37" t="s">
        <v>297</v>
      </c>
      <c r="C270" s="36" t="s">
        <v>12</v>
      </c>
      <c r="D270" s="64"/>
      <c r="E270" s="60"/>
      <c r="F270" s="61"/>
    </row>
    <row r="271" spans="1:6" customFormat="1" x14ac:dyDescent="0.25">
      <c r="A271" s="36">
        <v>35</v>
      </c>
      <c r="B271" s="62" t="s">
        <v>298</v>
      </c>
      <c r="C271" s="63" t="s">
        <v>12</v>
      </c>
      <c r="D271" s="64"/>
      <c r="E271" s="60"/>
      <c r="F271" s="61"/>
    </row>
    <row r="272" spans="1:6" customFormat="1" x14ac:dyDescent="0.25">
      <c r="A272" s="59">
        <v>36</v>
      </c>
      <c r="B272" s="37" t="s">
        <v>299</v>
      </c>
      <c r="C272" s="36" t="s">
        <v>12</v>
      </c>
      <c r="D272" s="64"/>
      <c r="E272" s="60"/>
      <c r="F272" s="61"/>
    </row>
    <row r="273" spans="1:6" customFormat="1" x14ac:dyDescent="0.25">
      <c r="A273" s="59">
        <v>37</v>
      </c>
      <c r="B273" s="37" t="s">
        <v>300</v>
      </c>
      <c r="C273" s="36" t="s">
        <v>12</v>
      </c>
      <c r="D273" s="64"/>
      <c r="E273" s="60"/>
      <c r="F273" s="61"/>
    </row>
    <row r="274" spans="1:6" customFormat="1" ht="30" x14ac:dyDescent="0.25">
      <c r="A274" s="36">
        <v>38</v>
      </c>
      <c r="B274" s="37" t="s">
        <v>198</v>
      </c>
      <c r="C274" s="36" t="s">
        <v>47</v>
      </c>
      <c r="D274" s="64"/>
      <c r="E274" s="60"/>
      <c r="F274" s="61"/>
    </row>
    <row r="275" spans="1:6" customFormat="1" x14ac:dyDescent="0.25">
      <c r="A275" s="59">
        <v>39</v>
      </c>
      <c r="B275" s="37" t="s">
        <v>301</v>
      </c>
      <c r="C275" s="36" t="s">
        <v>12</v>
      </c>
      <c r="D275" s="64"/>
      <c r="E275" s="60"/>
      <c r="F275" s="61"/>
    </row>
    <row r="276" spans="1:6" s="19" customFormat="1" ht="27" customHeight="1" x14ac:dyDescent="0.25">
      <c r="A276" s="140" t="s">
        <v>303</v>
      </c>
      <c r="B276" s="141"/>
      <c r="C276" s="141"/>
      <c r="D276" s="141"/>
      <c r="E276" s="141"/>
      <c r="F276" s="142"/>
    </row>
    <row r="277" spans="1:6" s="19" customFormat="1" ht="60" x14ac:dyDescent="0.25">
      <c r="A277" s="3" t="s">
        <v>1</v>
      </c>
      <c r="B277" s="3" t="s">
        <v>2</v>
      </c>
      <c r="C277" s="3" t="s">
        <v>3</v>
      </c>
      <c r="D277" s="4" t="s">
        <v>387</v>
      </c>
      <c r="E277" s="4" t="s">
        <v>388</v>
      </c>
      <c r="F277" s="5" t="s">
        <v>389</v>
      </c>
    </row>
    <row r="278" spans="1:6" s="19" customFormat="1" ht="30" x14ac:dyDescent="0.25">
      <c r="A278" s="70">
        <v>1</v>
      </c>
      <c r="B278" s="71" t="s">
        <v>304</v>
      </c>
      <c r="C278" s="70" t="s">
        <v>12</v>
      </c>
      <c r="D278" s="18"/>
      <c r="E278" s="18"/>
      <c r="F278" s="24"/>
    </row>
    <row r="279" spans="1:6" s="19" customFormat="1" ht="30" x14ac:dyDescent="0.25">
      <c r="A279" s="70">
        <v>2</v>
      </c>
      <c r="B279" s="73" t="s">
        <v>305</v>
      </c>
      <c r="C279" s="70" t="s">
        <v>12</v>
      </c>
      <c r="D279" s="18"/>
      <c r="E279" s="18"/>
      <c r="F279" s="24"/>
    </row>
    <row r="280" spans="1:6" s="19" customFormat="1" ht="30" x14ac:dyDescent="0.25">
      <c r="A280" s="72">
        <v>3</v>
      </c>
      <c r="B280" s="71" t="s">
        <v>306</v>
      </c>
      <c r="C280" s="70" t="s">
        <v>12</v>
      </c>
      <c r="D280" s="18"/>
      <c r="E280" s="18"/>
      <c r="F280" s="24"/>
    </row>
    <row r="281" spans="1:6" s="19" customFormat="1" ht="30" x14ac:dyDescent="0.25">
      <c r="A281" s="70">
        <v>4</v>
      </c>
      <c r="B281" s="74" t="s">
        <v>307</v>
      </c>
      <c r="C281" s="51" t="s">
        <v>47</v>
      </c>
      <c r="D281" s="18"/>
      <c r="E281" s="18"/>
      <c r="F281" s="24"/>
    </row>
    <row r="282" spans="1:6" s="19" customFormat="1" ht="30" x14ac:dyDescent="0.25">
      <c r="A282" s="70">
        <v>5</v>
      </c>
      <c r="B282" s="71" t="s">
        <v>308</v>
      </c>
      <c r="C282" s="70" t="s">
        <v>12</v>
      </c>
      <c r="D282" s="18"/>
      <c r="E282" s="18"/>
      <c r="F282" s="24"/>
    </row>
    <row r="283" spans="1:6" s="19" customFormat="1" x14ac:dyDescent="0.25">
      <c r="A283" s="72">
        <v>6</v>
      </c>
      <c r="B283" s="74" t="s">
        <v>309</v>
      </c>
      <c r="C283" s="70" t="s">
        <v>12</v>
      </c>
      <c r="D283" s="18"/>
      <c r="E283" s="18"/>
      <c r="F283" s="24"/>
    </row>
    <row r="284" spans="1:6" s="19" customFormat="1" x14ac:dyDescent="0.25">
      <c r="A284" s="70">
        <v>7</v>
      </c>
      <c r="B284" s="74" t="s">
        <v>189</v>
      </c>
      <c r="C284" s="70" t="s">
        <v>12</v>
      </c>
      <c r="D284" s="18"/>
      <c r="E284" s="18"/>
      <c r="F284" s="24"/>
    </row>
    <row r="285" spans="1:6" s="19" customFormat="1" x14ac:dyDescent="0.25">
      <c r="A285" s="72">
        <v>8</v>
      </c>
      <c r="B285" s="74" t="s">
        <v>200</v>
      </c>
      <c r="C285" s="70" t="s">
        <v>12</v>
      </c>
      <c r="D285" s="18"/>
      <c r="E285" s="18"/>
      <c r="F285" s="24"/>
    </row>
    <row r="286" spans="1:6" s="19" customFormat="1" ht="60" x14ac:dyDescent="0.25">
      <c r="A286" s="72">
        <v>9</v>
      </c>
      <c r="B286" s="71" t="s">
        <v>310</v>
      </c>
      <c r="C286" s="70" t="s">
        <v>12</v>
      </c>
      <c r="D286" s="18"/>
      <c r="E286" s="18"/>
      <c r="F286" s="24"/>
    </row>
    <row r="287" spans="1:6" s="19" customFormat="1" ht="28.5" customHeight="1" x14ac:dyDescent="0.25">
      <c r="A287" s="179" t="s">
        <v>312</v>
      </c>
      <c r="B287" s="180"/>
      <c r="C287" s="180"/>
      <c r="D287" s="180"/>
      <c r="E287" s="180"/>
      <c r="F287" s="181"/>
    </row>
    <row r="288" spans="1:6" s="19" customFormat="1" ht="60" x14ac:dyDescent="0.25">
      <c r="A288" s="3" t="s">
        <v>1</v>
      </c>
      <c r="B288" s="3" t="s">
        <v>2</v>
      </c>
      <c r="C288" s="3" t="s">
        <v>3</v>
      </c>
      <c r="D288" s="4" t="s">
        <v>387</v>
      </c>
      <c r="E288" s="4" t="s">
        <v>388</v>
      </c>
      <c r="F288" s="5" t="s">
        <v>389</v>
      </c>
    </row>
    <row r="289" spans="1:6" s="19" customFormat="1" x14ac:dyDescent="0.25">
      <c r="A289" s="72">
        <v>1</v>
      </c>
      <c r="B289" s="74" t="s">
        <v>313</v>
      </c>
      <c r="C289" s="70" t="s">
        <v>12</v>
      </c>
      <c r="D289" s="18"/>
      <c r="E289" s="18"/>
      <c r="F289" s="24"/>
    </row>
    <row r="290" spans="1:6" s="19" customFormat="1" x14ac:dyDescent="0.25">
      <c r="A290" s="72">
        <v>2</v>
      </c>
      <c r="B290" s="73" t="s">
        <v>11</v>
      </c>
      <c r="C290" s="70" t="s">
        <v>12</v>
      </c>
      <c r="D290" s="18"/>
      <c r="E290" s="18"/>
      <c r="F290" s="24"/>
    </row>
    <row r="291" spans="1:6" s="19" customFormat="1" ht="45" x14ac:dyDescent="0.25">
      <c r="A291" s="72">
        <v>3</v>
      </c>
      <c r="B291" s="73" t="s">
        <v>314</v>
      </c>
      <c r="C291" s="70" t="s">
        <v>9</v>
      </c>
      <c r="D291" s="18"/>
      <c r="E291" s="18"/>
      <c r="F291" s="24"/>
    </row>
    <row r="292" spans="1:6" s="19" customFormat="1" ht="45" x14ac:dyDescent="0.25">
      <c r="A292" s="72">
        <v>4</v>
      </c>
      <c r="B292" s="73" t="s">
        <v>315</v>
      </c>
      <c r="C292" s="70" t="s">
        <v>9</v>
      </c>
      <c r="D292" s="18"/>
      <c r="E292" s="18"/>
      <c r="F292" s="24"/>
    </row>
    <row r="293" spans="1:6" s="19" customFormat="1" x14ac:dyDescent="0.25">
      <c r="A293" s="72">
        <v>5</v>
      </c>
      <c r="B293" s="74" t="s">
        <v>316</v>
      </c>
      <c r="C293" s="70" t="s">
        <v>9</v>
      </c>
      <c r="D293" s="18"/>
      <c r="E293" s="18"/>
      <c r="F293" s="24"/>
    </row>
    <row r="294" spans="1:6" s="19" customFormat="1" x14ac:dyDescent="0.25">
      <c r="A294" s="72">
        <v>6</v>
      </c>
      <c r="B294" s="74" t="s">
        <v>317</v>
      </c>
      <c r="C294" s="70" t="s">
        <v>9</v>
      </c>
      <c r="D294" s="18"/>
      <c r="E294" s="18"/>
      <c r="F294" s="24"/>
    </row>
    <row r="295" spans="1:6" s="19" customFormat="1" x14ac:dyDescent="0.25">
      <c r="A295" s="72">
        <v>7</v>
      </c>
      <c r="B295" s="74" t="s">
        <v>318</v>
      </c>
      <c r="C295" s="70" t="s">
        <v>9</v>
      </c>
      <c r="D295" s="18"/>
      <c r="E295" s="18"/>
      <c r="F295" s="24"/>
    </row>
    <row r="296" spans="1:6" s="19" customFormat="1" x14ac:dyDescent="0.25">
      <c r="A296" s="72">
        <v>8</v>
      </c>
      <c r="B296" s="74" t="s">
        <v>319</v>
      </c>
      <c r="C296" s="70" t="s">
        <v>9</v>
      </c>
      <c r="D296" s="18"/>
      <c r="E296" s="18"/>
      <c r="F296" s="24"/>
    </row>
    <row r="297" spans="1:6" s="19" customFormat="1" ht="30" x14ac:dyDescent="0.25">
      <c r="A297" s="72">
        <v>9</v>
      </c>
      <c r="B297" s="73" t="s">
        <v>24</v>
      </c>
      <c r="C297" s="70" t="s">
        <v>12</v>
      </c>
      <c r="D297" s="18"/>
      <c r="E297" s="18"/>
      <c r="F297" s="24"/>
    </row>
    <row r="298" spans="1:6" s="19" customFormat="1" x14ac:dyDescent="0.25">
      <c r="A298" s="72">
        <v>10</v>
      </c>
      <c r="B298" s="74" t="s">
        <v>320</v>
      </c>
      <c r="C298" s="70" t="s">
        <v>9</v>
      </c>
      <c r="D298" s="18"/>
      <c r="E298" s="18"/>
      <c r="F298" s="24"/>
    </row>
    <row r="299" spans="1:6" s="19" customFormat="1" ht="30" x14ac:dyDescent="0.25">
      <c r="A299" s="72">
        <v>11</v>
      </c>
      <c r="B299" s="71" t="s">
        <v>321</v>
      </c>
      <c r="C299" s="70" t="s">
        <v>12</v>
      </c>
      <c r="D299" s="18"/>
      <c r="E299" s="18"/>
      <c r="F299" s="24"/>
    </row>
    <row r="300" spans="1:6" s="19" customFormat="1" x14ac:dyDescent="0.25">
      <c r="A300" s="72">
        <v>12</v>
      </c>
      <c r="B300" s="78" t="s">
        <v>322</v>
      </c>
      <c r="C300" s="79" t="s">
        <v>12</v>
      </c>
      <c r="D300" s="81"/>
      <c r="E300" s="18"/>
      <c r="F300" s="82"/>
    </row>
    <row r="301" spans="1:6" s="19" customFormat="1" x14ac:dyDescent="0.25">
      <c r="A301" s="72">
        <v>13</v>
      </c>
      <c r="B301" s="74" t="s">
        <v>323</v>
      </c>
      <c r="C301" s="70" t="s">
        <v>12</v>
      </c>
      <c r="D301" s="18"/>
      <c r="E301" s="18"/>
      <c r="F301" s="24"/>
    </row>
    <row r="302" spans="1:6" s="19" customFormat="1" x14ac:dyDescent="0.25">
      <c r="A302" s="72">
        <v>14</v>
      </c>
      <c r="B302" s="83" t="s">
        <v>324</v>
      </c>
      <c r="C302" s="79" t="s">
        <v>12</v>
      </c>
      <c r="D302" s="81"/>
      <c r="E302" s="18"/>
      <c r="F302" s="82"/>
    </row>
    <row r="303" spans="1:6" s="19" customFormat="1" x14ac:dyDescent="0.25">
      <c r="A303" s="72">
        <v>15</v>
      </c>
      <c r="B303" s="83" t="s">
        <v>325</v>
      </c>
      <c r="C303" s="79" t="s">
        <v>12</v>
      </c>
      <c r="D303" s="81"/>
      <c r="E303" s="18"/>
      <c r="F303" s="82"/>
    </row>
    <row r="304" spans="1:6" s="19" customFormat="1" x14ac:dyDescent="0.25">
      <c r="A304" s="72">
        <v>16</v>
      </c>
      <c r="B304" s="74" t="s">
        <v>326</v>
      </c>
      <c r="C304" s="70" t="s">
        <v>12</v>
      </c>
      <c r="D304" s="18"/>
      <c r="E304" s="18"/>
      <c r="F304" s="24"/>
    </row>
    <row r="305" spans="1:6" s="19" customFormat="1" x14ac:dyDescent="0.25">
      <c r="A305" s="72">
        <v>17</v>
      </c>
      <c r="B305" s="74" t="s">
        <v>327</v>
      </c>
      <c r="C305" s="70" t="s">
        <v>9</v>
      </c>
      <c r="D305" s="18"/>
      <c r="E305" s="18"/>
      <c r="F305" s="24"/>
    </row>
    <row r="306" spans="1:6" s="19" customFormat="1" x14ac:dyDescent="0.25">
      <c r="A306" s="72">
        <v>18</v>
      </c>
      <c r="B306" s="74" t="s">
        <v>328</v>
      </c>
      <c r="C306" s="70" t="s">
        <v>12</v>
      </c>
      <c r="D306" s="18"/>
      <c r="E306" s="18"/>
      <c r="F306" s="24"/>
    </row>
    <row r="307" spans="1:6" s="19" customFormat="1" x14ac:dyDescent="0.25">
      <c r="A307" s="72">
        <v>19</v>
      </c>
      <c r="B307" s="71" t="s">
        <v>329</v>
      </c>
      <c r="C307" s="70" t="s">
        <v>12</v>
      </c>
      <c r="D307" s="18"/>
      <c r="E307" s="18"/>
      <c r="F307" s="24"/>
    </row>
    <row r="308" spans="1:6" s="19" customFormat="1" x14ac:dyDescent="0.25">
      <c r="A308" s="72">
        <v>20</v>
      </c>
      <c r="B308" s="74" t="s">
        <v>330</v>
      </c>
      <c r="C308" s="70" t="s">
        <v>12</v>
      </c>
      <c r="D308" s="18"/>
      <c r="E308" s="18"/>
      <c r="F308" s="24"/>
    </row>
    <row r="309" spans="1:6" s="84" customFormat="1" x14ac:dyDescent="0.25">
      <c r="A309" s="72">
        <v>21</v>
      </c>
      <c r="B309" s="74" t="s">
        <v>331</v>
      </c>
      <c r="C309" s="70" t="s">
        <v>12</v>
      </c>
      <c r="D309" s="18"/>
      <c r="E309" s="18"/>
      <c r="F309" s="24"/>
    </row>
    <row r="310" spans="1:6" s="19" customFormat="1" x14ac:dyDescent="0.25">
      <c r="A310" s="72">
        <v>22</v>
      </c>
      <c r="B310" s="74" t="s">
        <v>332</v>
      </c>
      <c r="C310" s="70" t="s">
        <v>12</v>
      </c>
      <c r="D310" s="18"/>
      <c r="E310" s="18"/>
      <c r="F310" s="24"/>
    </row>
    <row r="311" spans="1:6" s="19" customFormat="1" x14ac:dyDescent="0.25">
      <c r="A311" s="72">
        <v>23</v>
      </c>
      <c r="B311" s="74" t="s">
        <v>333</v>
      </c>
      <c r="C311" s="70" t="s">
        <v>12</v>
      </c>
      <c r="D311" s="18"/>
      <c r="E311" s="18"/>
      <c r="F311" s="24"/>
    </row>
    <row r="312" spans="1:6" s="19" customFormat="1" x14ac:dyDescent="0.25">
      <c r="A312" s="72">
        <v>24</v>
      </c>
      <c r="B312" s="74" t="s">
        <v>334</v>
      </c>
      <c r="C312" s="70" t="s">
        <v>12</v>
      </c>
      <c r="D312" s="18"/>
      <c r="E312" s="18"/>
      <c r="F312" s="24"/>
    </row>
    <row r="313" spans="1:6" s="19" customFormat="1" x14ac:dyDescent="0.25">
      <c r="A313" s="72">
        <v>25</v>
      </c>
      <c r="B313" s="74" t="s">
        <v>335</v>
      </c>
      <c r="C313" s="70" t="s">
        <v>12</v>
      </c>
      <c r="D313" s="18"/>
      <c r="E313" s="18"/>
      <c r="F313" s="24"/>
    </row>
    <row r="314" spans="1:6" s="19" customFormat="1" x14ac:dyDescent="0.25">
      <c r="A314" s="72">
        <v>26</v>
      </c>
      <c r="B314" s="74" t="s">
        <v>336</v>
      </c>
      <c r="C314" s="70" t="s">
        <v>12</v>
      </c>
      <c r="D314" s="18"/>
      <c r="E314" s="18"/>
      <c r="F314" s="24"/>
    </row>
    <row r="315" spans="1:6" s="19" customFormat="1" ht="30" x14ac:dyDescent="0.25">
      <c r="A315" s="72">
        <v>27</v>
      </c>
      <c r="B315" s="71" t="s">
        <v>337</v>
      </c>
      <c r="C315" s="70" t="s">
        <v>12</v>
      </c>
      <c r="D315" s="18"/>
      <c r="E315" s="18"/>
      <c r="F315" s="24"/>
    </row>
    <row r="316" spans="1:6" s="19" customFormat="1" x14ac:dyDescent="0.25">
      <c r="A316" s="72">
        <v>28</v>
      </c>
      <c r="B316" s="74" t="s">
        <v>338</v>
      </c>
      <c r="C316" s="70" t="s">
        <v>12</v>
      </c>
      <c r="D316" s="18"/>
      <c r="E316" s="18"/>
      <c r="F316" s="24"/>
    </row>
    <row r="317" spans="1:6" s="19" customFormat="1" x14ac:dyDescent="0.25">
      <c r="A317" s="72">
        <v>29</v>
      </c>
      <c r="B317" s="71" t="s">
        <v>339</v>
      </c>
      <c r="C317" s="70" t="s">
        <v>12</v>
      </c>
      <c r="D317" s="18"/>
      <c r="E317" s="18"/>
      <c r="F317" s="24"/>
    </row>
    <row r="318" spans="1:6" s="19" customFormat="1" ht="30" x14ac:dyDescent="0.25">
      <c r="A318" s="72">
        <v>30</v>
      </c>
      <c r="B318" s="71" t="s">
        <v>340</v>
      </c>
      <c r="C318" s="70" t="s">
        <v>12</v>
      </c>
      <c r="D318" s="18"/>
      <c r="E318" s="18"/>
      <c r="F318" s="24"/>
    </row>
    <row r="319" spans="1:6" s="19" customFormat="1" ht="30" x14ac:dyDescent="0.25">
      <c r="A319" s="72">
        <v>31</v>
      </c>
      <c r="B319" s="71" t="s">
        <v>341</v>
      </c>
      <c r="C319" s="70" t="s">
        <v>12</v>
      </c>
      <c r="D319" s="18"/>
      <c r="E319" s="18"/>
      <c r="F319" s="24"/>
    </row>
    <row r="320" spans="1:6" s="19" customFormat="1" ht="30" x14ac:dyDescent="0.25">
      <c r="A320" s="72">
        <v>32</v>
      </c>
      <c r="B320" s="71" t="s">
        <v>342</v>
      </c>
      <c r="C320" s="70" t="s">
        <v>12</v>
      </c>
      <c r="D320" s="18"/>
      <c r="E320" s="18"/>
      <c r="F320" s="24"/>
    </row>
    <row r="321" spans="1:6" s="19" customFormat="1" ht="30" x14ac:dyDescent="0.25">
      <c r="A321" s="72">
        <v>33</v>
      </c>
      <c r="B321" s="71" t="s">
        <v>343</v>
      </c>
      <c r="C321" s="70" t="s">
        <v>12</v>
      </c>
      <c r="D321" s="18"/>
      <c r="E321" s="18"/>
      <c r="F321" s="24"/>
    </row>
    <row r="322" spans="1:6" s="19" customFormat="1" x14ac:dyDescent="0.25">
      <c r="A322" s="72">
        <v>34</v>
      </c>
      <c r="B322" s="74" t="s">
        <v>344</v>
      </c>
      <c r="C322" s="70" t="s">
        <v>12</v>
      </c>
      <c r="D322" s="18"/>
      <c r="E322" s="18"/>
      <c r="F322" s="24"/>
    </row>
    <row r="323" spans="1:6" s="84" customFormat="1" ht="30" x14ac:dyDescent="0.25">
      <c r="A323" s="72">
        <v>35</v>
      </c>
      <c r="B323" s="71" t="s">
        <v>345</v>
      </c>
      <c r="C323" s="70" t="s">
        <v>12</v>
      </c>
      <c r="D323" s="18"/>
      <c r="E323" s="18"/>
      <c r="F323" s="24"/>
    </row>
    <row r="324" spans="1:6" s="84" customFormat="1" x14ac:dyDescent="0.25">
      <c r="A324" s="72">
        <v>36</v>
      </c>
      <c r="B324" s="71" t="s">
        <v>346</v>
      </c>
      <c r="C324" s="70" t="s">
        <v>9</v>
      </c>
      <c r="D324" s="18"/>
      <c r="E324" s="18"/>
      <c r="F324" s="24"/>
    </row>
    <row r="325" spans="1:6" s="19" customFormat="1" x14ac:dyDescent="0.25">
      <c r="A325" s="72">
        <v>37</v>
      </c>
      <c r="B325" s="74" t="s">
        <v>347</v>
      </c>
      <c r="C325" s="70" t="s">
        <v>12</v>
      </c>
      <c r="D325" s="18"/>
      <c r="E325" s="18"/>
      <c r="F325" s="24"/>
    </row>
    <row r="326" spans="1:6" s="19" customFormat="1" ht="30" x14ac:dyDescent="0.25">
      <c r="A326" s="72">
        <v>38</v>
      </c>
      <c r="B326" s="71" t="s">
        <v>348</v>
      </c>
      <c r="C326" s="70" t="s">
        <v>12</v>
      </c>
      <c r="D326" s="18"/>
      <c r="E326" s="18"/>
      <c r="F326" s="24"/>
    </row>
    <row r="327" spans="1:6" s="19" customFormat="1" x14ac:dyDescent="0.25">
      <c r="A327" s="72">
        <v>39</v>
      </c>
      <c r="B327" s="74" t="s">
        <v>349</v>
      </c>
      <c r="C327" s="70" t="s">
        <v>12</v>
      </c>
      <c r="D327" s="18"/>
      <c r="E327" s="18"/>
      <c r="F327" s="24"/>
    </row>
    <row r="328" spans="1:6" s="19" customFormat="1" x14ac:dyDescent="0.25">
      <c r="A328" s="72">
        <v>40</v>
      </c>
      <c r="B328" s="74" t="s">
        <v>350</v>
      </c>
      <c r="C328" s="70" t="s">
        <v>12</v>
      </c>
      <c r="D328" s="18"/>
      <c r="E328" s="18"/>
      <c r="F328" s="24"/>
    </row>
    <row r="329" spans="1:6" s="19" customFormat="1" x14ac:dyDescent="0.25">
      <c r="A329" s="72">
        <v>41</v>
      </c>
      <c r="B329" s="73" t="s">
        <v>351</v>
      </c>
      <c r="C329" s="70" t="s">
        <v>12</v>
      </c>
      <c r="D329" s="18"/>
      <c r="E329" s="18"/>
      <c r="F329" s="24"/>
    </row>
    <row r="330" spans="1:6" ht="27.75" customHeight="1" x14ac:dyDescent="0.25">
      <c r="A330" s="133" t="s">
        <v>353</v>
      </c>
      <c r="B330" s="134"/>
      <c r="C330" s="134"/>
      <c r="D330" s="134"/>
      <c r="E330" s="134"/>
      <c r="F330" s="135"/>
    </row>
    <row r="331" spans="1:6" s="19" customFormat="1" ht="60" x14ac:dyDescent="0.25">
      <c r="A331" s="3" t="s">
        <v>1</v>
      </c>
      <c r="B331" s="3" t="s">
        <v>2</v>
      </c>
      <c r="C331" s="3" t="s">
        <v>3</v>
      </c>
      <c r="D331" s="4" t="s">
        <v>387</v>
      </c>
      <c r="E331" s="4" t="s">
        <v>388</v>
      </c>
      <c r="F331" s="5" t="s">
        <v>389</v>
      </c>
    </row>
    <row r="332" spans="1:6" customFormat="1" ht="45" x14ac:dyDescent="0.25">
      <c r="A332" s="7">
        <v>1</v>
      </c>
      <c r="B332" s="8" t="s">
        <v>354</v>
      </c>
      <c r="C332" s="7" t="s">
        <v>9</v>
      </c>
      <c r="D332" s="60"/>
      <c r="E332" s="60"/>
      <c r="F332" s="61"/>
    </row>
    <row r="333" spans="1:6" customFormat="1" ht="30" x14ac:dyDescent="0.25">
      <c r="A333" s="7">
        <v>2</v>
      </c>
      <c r="B333" s="8" t="s">
        <v>355</v>
      </c>
      <c r="C333" s="7" t="s">
        <v>9</v>
      </c>
      <c r="D333" s="60"/>
      <c r="E333" s="60"/>
      <c r="F333" s="61"/>
    </row>
    <row r="334" spans="1:6" customFormat="1" ht="30" x14ac:dyDescent="0.25">
      <c r="A334" s="7">
        <v>3</v>
      </c>
      <c r="B334" s="8" t="s">
        <v>8</v>
      </c>
      <c r="C334" s="7" t="s">
        <v>9</v>
      </c>
      <c r="D334" s="60"/>
      <c r="E334" s="60"/>
      <c r="F334" s="61"/>
    </row>
    <row r="335" spans="1:6" customFormat="1" ht="30" x14ac:dyDescent="0.25">
      <c r="A335" s="7">
        <v>4</v>
      </c>
      <c r="B335" s="8" t="s">
        <v>356</v>
      </c>
      <c r="C335" s="7" t="s">
        <v>9</v>
      </c>
      <c r="D335" s="60"/>
      <c r="E335" s="60"/>
      <c r="F335" s="61"/>
    </row>
    <row r="336" spans="1:6" customFormat="1" x14ac:dyDescent="0.25">
      <c r="A336" s="7">
        <v>5</v>
      </c>
      <c r="B336" s="8" t="s">
        <v>357</v>
      </c>
      <c r="C336" s="7" t="s">
        <v>12</v>
      </c>
      <c r="D336" s="60"/>
      <c r="E336" s="60"/>
      <c r="F336" s="61"/>
    </row>
    <row r="337" spans="1:6" customFormat="1" ht="20.100000000000001" customHeight="1" x14ac:dyDescent="0.25">
      <c r="A337" s="7">
        <v>6</v>
      </c>
      <c r="B337" s="8" t="s">
        <v>13</v>
      </c>
      <c r="C337" s="7" t="s">
        <v>12</v>
      </c>
      <c r="D337" s="60"/>
      <c r="E337" s="60"/>
      <c r="F337" s="61"/>
    </row>
    <row r="338" spans="1:6" customFormat="1" ht="20.100000000000001" customHeight="1" x14ac:dyDescent="0.25">
      <c r="A338" s="7">
        <v>7</v>
      </c>
      <c r="B338" s="8" t="s">
        <v>14</v>
      </c>
      <c r="C338" s="7" t="s">
        <v>12</v>
      </c>
      <c r="D338" s="60"/>
      <c r="E338" s="60"/>
      <c r="F338" s="61"/>
    </row>
    <row r="339" spans="1:6" customFormat="1" ht="45" x14ac:dyDescent="0.25">
      <c r="A339" s="7">
        <v>8</v>
      </c>
      <c r="B339" s="8" t="s">
        <v>15</v>
      </c>
      <c r="C339" s="7" t="s">
        <v>16</v>
      </c>
      <c r="D339" s="60"/>
      <c r="E339" s="60"/>
      <c r="F339" s="61"/>
    </row>
    <row r="340" spans="1:6" customFormat="1" ht="45" x14ac:dyDescent="0.25">
      <c r="A340" s="7">
        <v>9</v>
      </c>
      <c r="B340" s="8" t="s">
        <v>17</v>
      </c>
      <c r="C340" s="7" t="s">
        <v>9</v>
      </c>
      <c r="D340" s="60"/>
      <c r="E340" s="60"/>
      <c r="F340" s="61"/>
    </row>
    <row r="341" spans="1:6" customFormat="1" ht="30" x14ac:dyDescent="0.25">
      <c r="A341" s="7">
        <v>10</v>
      </c>
      <c r="B341" s="8" t="s">
        <v>18</v>
      </c>
      <c r="C341" s="7" t="s">
        <v>19</v>
      </c>
      <c r="D341" s="60"/>
      <c r="E341" s="60"/>
      <c r="F341" s="61"/>
    </row>
    <row r="342" spans="1:6" customFormat="1" ht="30" x14ac:dyDescent="0.25">
      <c r="A342" s="7">
        <v>11</v>
      </c>
      <c r="B342" s="8" t="s">
        <v>20</v>
      </c>
      <c r="C342" s="7" t="s">
        <v>9</v>
      </c>
      <c r="D342" s="60"/>
      <c r="E342" s="60"/>
      <c r="F342" s="61"/>
    </row>
    <row r="343" spans="1:6" customFormat="1" ht="30" x14ac:dyDescent="0.25">
      <c r="A343" s="7">
        <v>12</v>
      </c>
      <c r="B343" s="8" t="s">
        <v>21</v>
      </c>
      <c r="C343" s="7" t="s">
        <v>9</v>
      </c>
      <c r="D343" s="60"/>
      <c r="E343" s="60"/>
      <c r="F343" s="61"/>
    </row>
    <row r="344" spans="1:6" customFormat="1" ht="45" x14ac:dyDescent="0.25">
      <c r="A344" s="7">
        <v>13</v>
      </c>
      <c r="B344" s="8" t="s">
        <v>358</v>
      </c>
      <c r="C344" s="7" t="s">
        <v>9</v>
      </c>
      <c r="D344" s="60"/>
      <c r="E344" s="60"/>
      <c r="F344" s="61"/>
    </row>
    <row r="345" spans="1:6" customFormat="1" ht="30" x14ac:dyDescent="0.25">
      <c r="A345" s="7">
        <v>14</v>
      </c>
      <c r="B345" s="8" t="s">
        <v>359</v>
      </c>
      <c r="C345" s="7" t="s">
        <v>9</v>
      </c>
      <c r="D345" s="60"/>
      <c r="E345" s="60"/>
      <c r="F345" s="61"/>
    </row>
    <row r="346" spans="1:6" customFormat="1" x14ac:dyDescent="0.25">
      <c r="A346" s="7">
        <v>15</v>
      </c>
      <c r="B346" s="8" t="s">
        <v>22</v>
      </c>
      <c r="C346" s="7" t="s">
        <v>9</v>
      </c>
      <c r="D346" s="60"/>
      <c r="E346" s="60"/>
      <c r="F346" s="61"/>
    </row>
    <row r="347" spans="1:6" customFormat="1" ht="45" x14ac:dyDescent="0.25">
      <c r="A347" s="7">
        <v>16</v>
      </c>
      <c r="B347" s="8" t="s">
        <v>23</v>
      </c>
      <c r="C347" s="7" t="s">
        <v>9</v>
      </c>
      <c r="D347" s="60"/>
      <c r="E347" s="60"/>
      <c r="F347" s="61"/>
    </row>
    <row r="348" spans="1:6" customFormat="1" ht="30" x14ac:dyDescent="0.25">
      <c r="A348" s="7">
        <v>17</v>
      </c>
      <c r="B348" s="8" t="s">
        <v>24</v>
      </c>
      <c r="C348" s="7" t="s">
        <v>12</v>
      </c>
      <c r="D348" s="60"/>
      <c r="E348" s="60"/>
      <c r="F348" s="61"/>
    </row>
    <row r="349" spans="1:6" customFormat="1" ht="30" x14ac:dyDescent="0.25">
      <c r="A349" s="7">
        <v>18</v>
      </c>
      <c r="B349" s="8" t="s">
        <v>360</v>
      </c>
      <c r="C349" s="7" t="s">
        <v>9</v>
      </c>
      <c r="D349" s="60"/>
      <c r="E349" s="60"/>
      <c r="F349" s="61"/>
    </row>
    <row r="350" spans="1:6" customFormat="1" ht="30" x14ac:dyDescent="0.25">
      <c r="A350" s="7">
        <v>19</v>
      </c>
      <c r="B350" s="8" t="s">
        <v>25</v>
      </c>
      <c r="C350" s="7" t="s">
        <v>9</v>
      </c>
      <c r="D350" s="60"/>
      <c r="E350" s="60"/>
      <c r="F350" s="61"/>
    </row>
    <row r="351" spans="1:6" customFormat="1" ht="45" x14ac:dyDescent="0.25">
      <c r="A351" s="7">
        <v>20</v>
      </c>
      <c r="B351" s="8" t="s">
        <v>26</v>
      </c>
      <c r="C351" s="85" t="s">
        <v>9</v>
      </c>
      <c r="D351" s="60"/>
      <c r="E351" s="60"/>
      <c r="F351" s="61"/>
    </row>
    <row r="352" spans="1:6" customFormat="1" ht="30" x14ac:dyDescent="0.25">
      <c r="A352" s="7">
        <v>21</v>
      </c>
      <c r="B352" s="8" t="s">
        <v>27</v>
      </c>
      <c r="C352" s="7" t="s">
        <v>9</v>
      </c>
      <c r="D352" s="60"/>
      <c r="E352" s="60"/>
      <c r="F352" s="61"/>
    </row>
    <row r="353" spans="1:6" customFormat="1" x14ac:dyDescent="0.25">
      <c r="A353" s="7">
        <v>22</v>
      </c>
      <c r="B353" s="8" t="s">
        <v>28</v>
      </c>
      <c r="C353" s="7" t="s">
        <v>12</v>
      </c>
      <c r="D353" s="60"/>
      <c r="E353" s="60"/>
      <c r="F353" s="61"/>
    </row>
    <row r="354" spans="1:6" customFormat="1" x14ac:dyDescent="0.25">
      <c r="A354" s="7">
        <v>23</v>
      </c>
      <c r="B354" s="8" t="s">
        <v>29</v>
      </c>
      <c r="C354" s="7" t="s">
        <v>12</v>
      </c>
      <c r="D354" s="60"/>
      <c r="E354" s="60"/>
      <c r="F354" s="61"/>
    </row>
    <row r="355" spans="1:6" customFormat="1" ht="45" x14ac:dyDescent="0.25">
      <c r="A355" s="7">
        <v>24</v>
      </c>
      <c r="B355" s="8" t="s">
        <v>361</v>
      </c>
      <c r="C355" s="7" t="s">
        <v>12</v>
      </c>
      <c r="D355" s="60"/>
      <c r="E355" s="60"/>
      <c r="F355" s="61"/>
    </row>
    <row r="356" spans="1:6" customFormat="1" x14ac:dyDescent="0.25">
      <c r="A356" s="7">
        <v>25</v>
      </c>
      <c r="B356" s="12" t="s">
        <v>362</v>
      </c>
      <c r="C356" s="13" t="s">
        <v>12</v>
      </c>
      <c r="D356" s="87"/>
      <c r="E356" s="60"/>
      <c r="F356" s="88"/>
    </row>
    <row r="357" spans="1:6" customFormat="1" x14ac:dyDescent="0.25">
      <c r="A357" s="7">
        <v>26</v>
      </c>
      <c r="B357" s="8" t="s">
        <v>34</v>
      </c>
      <c r="C357" s="7" t="s">
        <v>12</v>
      </c>
      <c r="D357" s="60"/>
      <c r="E357" s="60"/>
      <c r="F357" s="61"/>
    </row>
    <row r="358" spans="1:6" customFormat="1" x14ac:dyDescent="0.25">
      <c r="A358" s="7">
        <v>27</v>
      </c>
      <c r="B358" s="8" t="s">
        <v>35</v>
      </c>
      <c r="C358" s="7" t="s">
        <v>12</v>
      </c>
      <c r="D358" s="60"/>
      <c r="E358" s="60"/>
      <c r="F358" s="61"/>
    </row>
    <row r="359" spans="1:6" customFormat="1" x14ac:dyDescent="0.25">
      <c r="A359" s="7">
        <v>28</v>
      </c>
      <c r="B359" s="8" t="s">
        <v>36</v>
      </c>
      <c r="C359" s="7" t="s">
        <v>9</v>
      </c>
      <c r="D359" s="60"/>
      <c r="E359" s="60"/>
      <c r="F359" s="61"/>
    </row>
    <row r="360" spans="1:6" customFormat="1" x14ac:dyDescent="0.25">
      <c r="A360" s="7">
        <v>29</v>
      </c>
      <c r="B360" s="8" t="s">
        <v>37</v>
      </c>
      <c r="C360" s="7" t="s">
        <v>9</v>
      </c>
      <c r="D360" s="60"/>
      <c r="E360" s="60"/>
      <c r="F360" s="61"/>
    </row>
    <row r="361" spans="1:6" customFormat="1" ht="30" x14ac:dyDescent="0.25">
      <c r="A361" s="7">
        <v>30</v>
      </c>
      <c r="B361" s="89" t="s">
        <v>38</v>
      </c>
      <c r="C361" s="38" t="s">
        <v>12</v>
      </c>
      <c r="D361" s="60"/>
      <c r="E361" s="60"/>
      <c r="F361" s="61"/>
    </row>
    <row r="362" spans="1:6" customFormat="1" x14ac:dyDescent="0.25">
      <c r="A362" s="7">
        <v>31</v>
      </c>
      <c r="B362" s="8" t="s">
        <v>39</v>
      </c>
      <c r="C362" s="7" t="s">
        <v>12</v>
      </c>
      <c r="D362" s="60"/>
      <c r="E362" s="60"/>
      <c r="F362" s="61"/>
    </row>
    <row r="363" spans="1:6" customFormat="1" x14ac:dyDescent="0.25">
      <c r="A363" s="7">
        <v>32</v>
      </c>
      <c r="B363" s="8" t="s">
        <v>40</v>
      </c>
      <c r="C363" s="7" t="s">
        <v>12</v>
      </c>
      <c r="D363" s="60"/>
      <c r="E363" s="60"/>
      <c r="F363" s="61"/>
    </row>
    <row r="364" spans="1:6" customFormat="1" x14ac:dyDescent="0.25">
      <c r="A364" s="7">
        <v>33</v>
      </c>
      <c r="B364" s="8" t="s">
        <v>41</v>
      </c>
      <c r="C364" s="7" t="s">
        <v>12</v>
      </c>
      <c r="D364" s="60"/>
      <c r="E364" s="60"/>
      <c r="F364" s="61"/>
    </row>
    <row r="365" spans="1:6" customFormat="1" x14ac:dyDescent="0.25">
      <c r="A365" s="7">
        <v>34</v>
      </c>
      <c r="B365" s="8" t="s">
        <v>42</v>
      </c>
      <c r="C365" s="7" t="s">
        <v>12</v>
      </c>
      <c r="D365" s="60"/>
      <c r="E365" s="60"/>
      <c r="F365" s="61"/>
    </row>
    <row r="366" spans="1:6" customFormat="1" ht="30" x14ac:dyDescent="0.25">
      <c r="A366" s="7">
        <v>35</v>
      </c>
      <c r="B366" s="8" t="s">
        <v>43</v>
      </c>
      <c r="C366" s="7" t="s">
        <v>12</v>
      </c>
      <c r="D366" s="60"/>
      <c r="E366" s="60"/>
      <c r="F366" s="61"/>
    </row>
    <row r="367" spans="1:6" customFormat="1" x14ac:dyDescent="0.25">
      <c r="A367" s="7">
        <v>36</v>
      </c>
      <c r="B367" s="8" t="s">
        <v>44</v>
      </c>
      <c r="C367" s="7" t="s">
        <v>12</v>
      </c>
      <c r="D367" s="60"/>
      <c r="E367" s="60"/>
      <c r="F367" s="61"/>
    </row>
    <row r="368" spans="1:6" customFormat="1" ht="45" x14ac:dyDescent="0.25">
      <c r="A368" s="7">
        <v>37</v>
      </c>
      <c r="B368" s="8" t="s">
        <v>363</v>
      </c>
      <c r="C368" s="7" t="s">
        <v>9</v>
      </c>
      <c r="D368" s="60"/>
      <c r="E368" s="60"/>
      <c r="F368" s="61"/>
    </row>
    <row r="369" spans="1:6" customFormat="1" ht="30" x14ac:dyDescent="0.25">
      <c r="A369" s="7">
        <v>38</v>
      </c>
      <c r="B369" s="8" t="s">
        <v>364</v>
      </c>
      <c r="C369" s="7" t="s">
        <v>9</v>
      </c>
      <c r="D369" s="60"/>
      <c r="E369" s="60"/>
      <c r="F369" s="61"/>
    </row>
    <row r="370" spans="1:6" customFormat="1" ht="30" x14ac:dyDescent="0.25">
      <c r="A370" s="7">
        <v>39</v>
      </c>
      <c r="B370" s="8" t="s">
        <v>46</v>
      </c>
      <c r="C370" s="7" t="s">
        <v>47</v>
      </c>
      <c r="D370" s="60"/>
      <c r="E370" s="60"/>
      <c r="F370" s="61"/>
    </row>
    <row r="371" spans="1:6" customFormat="1" x14ac:dyDescent="0.25">
      <c r="A371" s="7">
        <v>40</v>
      </c>
      <c r="B371" s="8" t="s">
        <v>365</v>
      </c>
      <c r="C371" s="7" t="s">
        <v>12</v>
      </c>
      <c r="D371" s="60"/>
      <c r="E371" s="60"/>
      <c r="F371" s="61"/>
    </row>
    <row r="372" spans="1:6" customFormat="1" ht="45" x14ac:dyDescent="0.25">
      <c r="A372" s="7">
        <v>41</v>
      </c>
      <c r="B372" s="8" t="s">
        <v>48</v>
      </c>
      <c r="C372" s="7" t="s">
        <v>9</v>
      </c>
      <c r="D372" s="60"/>
      <c r="E372" s="60"/>
      <c r="F372" s="61"/>
    </row>
    <row r="373" spans="1:6" customFormat="1" ht="30" x14ac:dyDescent="0.25">
      <c r="A373" s="7">
        <v>42</v>
      </c>
      <c r="B373" s="8" t="s">
        <v>366</v>
      </c>
      <c r="C373" s="7" t="s">
        <v>12</v>
      </c>
      <c r="D373" s="60"/>
      <c r="E373" s="60"/>
      <c r="F373" s="61"/>
    </row>
    <row r="374" spans="1:6" customFormat="1" x14ac:dyDescent="0.25">
      <c r="A374" s="7">
        <v>43</v>
      </c>
      <c r="B374" s="90" t="s">
        <v>49</v>
      </c>
      <c r="C374" s="38" t="s">
        <v>12</v>
      </c>
      <c r="D374" s="60"/>
      <c r="E374" s="60"/>
      <c r="F374" s="61"/>
    </row>
    <row r="375" spans="1:6" s="91" customFormat="1" ht="45" x14ac:dyDescent="0.25">
      <c r="A375" s="7">
        <v>44</v>
      </c>
      <c r="B375" s="8" t="s">
        <v>367</v>
      </c>
      <c r="C375" s="7" t="s">
        <v>12</v>
      </c>
      <c r="D375" s="60"/>
      <c r="E375" s="60"/>
      <c r="F375" s="61"/>
    </row>
    <row r="376" spans="1:6" customFormat="1" x14ac:dyDescent="0.25">
      <c r="A376" s="7">
        <v>45</v>
      </c>
      <c r="B376" s="8" t="s">
        <v>368</v>
      </c>
      <c r="C376" s="7" t="s">
        <v>12</v>
      </c>
      <c r="D376" s="60"/>
      <c r="E376" s="60"/>
      <c r="F376" s="61"/>
    </row>
  </sheetData>
  <mergeCells count="8">
    <mergeCell ref="A1:F1"/>
    <mergeCell ref="A37:F37"/>
    <mergeCell ref="A100:F100"/>
    <mergeCell ref="A175:F175"/>
    <mergeCell ref="A235:F235"/>
    <mergeCell ref="A276:F276"/>
    <mergeCell ref="A287:F287"/>
    <mergeCell ref="A330:F33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DB352-8234-49AB-9E88-0A61744411E5}">
  <dimension ref="A1:I62"/>
  <sheetViews>
    <sheetView topLeftCell="A42" workbookViewId="0">
      <selection activeCell="D37" sqref="D37"/>
    </sheetView>
  </sheetViews>
  <sheetFormatPr defaultRowHeight="15" x14ac:dyDescent="0.25"/>
  <cols>
    <col min="1" max="1" width="4.42578125" bestFit="1" customWidth="1"/>
    <col min="2" max="2" width="61" customWidth="1"/>
    <col min="3" max="3" width="12.42578125" customWidth="1"/>
    <col min="4" max="4" width="11.5703125" customWidth="1"/>
    <col min="5" max="5" width="10.7109375" customWidth="1"/>
    <col min="6" max="6" width="10.5703125" bestFit="1" customWidth="1"/>
    <col min="8" max="9" width="10.5703125" bestFit="1" customWidth="1"/>
  </cols>
  <sheetData>
    <row r="1" spans="1:9" x14ac:dyDescent="0.25">
      <c r="A1" s="161" t="s">
        <v>376</v>
      </c>
      <c r="B1" s="162"/>
      <c r="C1" s="162"/>
      <c r="D1" s="162"/>
      <c r="E1" s="162"/>
      <c r="F1" s="163"/>
      <c r="G1" s="1"/>
      <c r="H1" s="2"/>
      <c r="I1" s="2"/>
    </row>
    <row r="2" spans="1:9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6"/>
      <c r="I2" s="6"/>
    </row>
    <row r="3" spans="1:9" ht="30" x14ac:dyDescent="0.25">
      <c r="A3" s="7">
        <v>1</v>
      </c>
      <c r="B3" s="8" t="s">
        <v>8</v>
      </c>
      <c r="C3" s="7" t="s">
        <v>9</v>
      </c>
      <c r="D3" s="7">
        <v>10</v>
      </c>
      <c r="E3" s="115">
        <v>6.52</v>
      </c>
      <c r="F3" s="9">
        <f>D3*E3</f>
        <v>65.199999999999989</v>
      </c>
      <c r="G3" s="10">
        <v>0.06</v>
      </c>
      <c r="H3" s="11"/>
      <c r="I3" s="11"/>
    </row>
    <row r="4" spans="1:9" x14ac:dyDescent="0.25">
      <c r="A4" s="7">
        <v>2</v>
      </c>
      <c r="B4" s="8" t="s">
        <v>10</v>
      </c>
      <c r="C4" s="7" t="s">
        <v>9</v>
      </c>
      <c r="D4" s="7">
        <v>10</v>
      </c>
      <c r="E4" s="115">
        <v>8.49</v>
      </c>
      <c r="F4" s="9">
        <f t="shared" ref="F4:F21" si="0">D4*E4</f>
        <v>84.9</v>
      </c>
      <c r="G4" s="10">
        <v>0.06</v>
      </c>
      <c r="H4" s="11"/>
      <c r="I4" s="11"/>
    </row>
    <row r="5" spans="1:9" x14ac:dyDescent="0.25">
      <c r="A5" s="7">
        <v>3</v>
      </c>
      <c r="B5" s="8" t="s">
        <v>11</v>
      </c>
      <c r="C5" s="7" t="s">
        <v>12</v>
      </c>
      <c r="D5" s="7">
        <v>10</v>
      </c>
      <c r="E5" s="115">
        <v>5.66</v>
      </c>
      <c r="F5" s="9">
        <f t="shared" si="0"/>
        <v>56.6</v>
      </c>
      <c r="G5" s="10">
        <v>0.06</v>
      </c>
      <c r="H5" s="11"/>
      <c r="I5" s="11"/>
    </row>
    <row r="6" spans="1:9" ht="30" x14ac:dyDescent="0.25">
      <c r="A6" s="7">
        <v>4</v>
      </c>
      <c r="B6" s="8" t="s">
        <v>13</v>
      </c>
      <c r="C6" s="7" t="s">
        <v>12</v>
      </c>
      <c r="D6" s="7">
        <v>10</v>
      </c>
      <c r="E6" s="115">
        <v>6.32</v>
      </c>
      <c r="F6" s="9">
        <f t="shared" si="0"/>
        <v>63.2</v>
      </c>
      <c r="G6" s="10">
        <v>0.06</v>
      </c>
      <c r="H6" s="11"/>
      <c r="I6" s="11"/>
    </row>
    <row r="7" spans="1:9" ht="30" x14ac:dyDescent="0.25">
      <c r="A7" s="7">
        <v>5</v>
      </c>
      <c r="B7" s="8" t="s">
        <v>14</v>
      </c>
      <c r="C7" s="7" t="s">
        <v>12</v>
      </c>
      <c r="D7" s="7">
        <v>4</v>
      </c>
      <c r="E7" s="115">
        <v>1.68</v>
      </c>
      <c r="F7" s="9">
        <f t="shared" si="0"/>
        <v>6.72</v>
      </c>
      <c r="G7" s="10">
        <v>0.06</v>
      </c>
      <c r="H7" s="11"/>
      <c r="I7" s="11"/>
    </row>
    <row r="8" spans="1:9" ht="45" x14ac:dyDescent="0.25">
      <c r="A8" s="7">
        <v>6</v>
      </c>
      <c r="B8" s="8" t="s">
        <v>15</v>
      </c>
      <c r="C8" s="7" t="s">
        <v>16</v>
      </c>
      <c r="D8" s="7">
        <v>4</v>
      </c>
      <c r="E8" s="115">
        <v>12.26</v>
      </c>
      <c r="F8" s="9">
        <f t="shared" si="0"/>
        <v>49.04</v>
      </c>
      <c r="G8" s="10">
        <v>0.06</v>
      </c>
      <c r="H8" s="11"/>
      <c r="I8" s="11"/>
    </row>
    <row r="9" spans="1:9" ht="45" x14ac:dyDescent="0.25">
      <c r="A9" s="7">
        <v>7</v>
      </c>
      <c r="B9" s="8" t="s">
        <v>17</v>
      </c>
      <c r="C9" s="7" t="s">
        <v>9</v>
      </c>
      <c r="D9" s="7">
        <v>20</v>
      </c>
      <c r="E9" s="115">
        <v>3.38</v>
      </c>
      <c r="F9" s="9">
        <f t="shared" si="0"/>
        <v>67.599999999999994</v>
      </c>
      <c r="G9" s="10">
        <v>0.06</v>
      </c>
      <c r="H9" s="11"/>
      <c r="I9" s="11"/>
    </row>
    <row r="10" spans="1:9" ht="30" x14ac:dyDescent="0.25">
      <c r="A10" s="7">
        <v>8</v>
      </c>
      <c r="B10" s="8" t="s">
        <v>18</v>
      </c>
      <c r="C10" s="7" t="s">
        <v>19</v>
      </c>
      <c r="D10" s="7">
        <v>10</v>
      </c>
      <c r="E10" s="115">
        <v>4.47</v>
      </c>
      <c r="F10" s="9">
        <f t="shared" si="0"/>
        <v>44.699999999999996</v>
      </c>
      <c r="G10" s="10">
        <v>0.06</v>
      </c>
      <c r="H10" s="11"/>
      <c r="I10" s="11"/>
    </row>
    <row r="11" spans="1:9" ht="30" x14ac:dyDescent="0.25">
      <c r="A11" s="7">
        <v>9</v>
      </c>
      <c r="B11" s="8" t="s">
        <v>20</v>
      </c>
      <c r="C11" s="7" t="s">
        <v>9</v>
      </c>
      <c r="D11" s="7">
        <v>20</v>
      </c>
      <c r="E11" s="115">
        <v>3.01</v>
      </c>
      <c r="F11" s="9">
        <f t="shared" si="0"/>
        <v>60.199999999999996</v>
      </c>
      <c r="G11" s="10">
        <v>0.06</v>
      </c>
      <c r="H11" s="11"/>
      <c r="I11" s="11"/>
    </row>
    <row r="12" spans="1:9" ht="30" x14ac:dyDescent="0.25">
      <c r="A12" s="7">
        <v>10</v>
      </c>
      <c r="B12" s="8" t="s">
        <v>21</v>
      </c>
      <c r="C12" s="7" t="s">
        <v>9</v>
      </c>
      <c r="D12" s="7">
        <v>20</v>
      </c>
      <c r="E12" s="115">
        <v>5.19</v>
      </c>
      <c r="F12" s="9">
        <f t="shared" si="0"/>
        <v>103.80000000000001</v>
      </c>
      <c r="G12" s="10">
        <v>0.06</v>
      </c>
      <c r="H12" s="11"/>
      <c r="I12" s="11"/>
    </row>
    <row r="13" spans="1:9" x14ac:dyDescent="0.25">
      <c r="A13" s="7">
        <v>11</v>
      </c>
      <c r="B13" s="8" t="s">
        <v>22</v>
      </c>
      <c r="C13" s="7" t="s">
        <v>9</v>
      </c>
      <c r="D13" s="7">
        <v>20</v>
      </c>
      <c r="E13" s="115">
        <v>4.54</v>
      </c>
      <c r="F13" s="9">
        <f t="shared" si="0"/>
        <v>90.8</v>
      </c>
      <c r="G13" s="10">
        <v>0.06</v>
      </c>
      <c r="H13" s="11"/>
      <c r="I13" s="11"/>
    </row>
    <row r="14" spans="1:9" ht="45" x14ac:dyDescent="0.25">
      <c r="A14" s="7">
        <v>12</v>
      </c>
      <c r="B14" s="8" t="s">
        <v>23</v>
      </c>
      <c r="C14" s="7" t="s">
        <v>9</v>
      </c>
      <c r="D14" s="7">
        <v>20</v>
      </c>
      <c r="E14" s="115">
        <v>5.57</v>
      </c>
      <c r="F14" s="9">
        <f t="shared" si="0"/>
        <v>111.4</v>
      </c>
      <c r="G14" s="10">
        <v>0.06</v>
      </c>
      <c r="H14" s="11"/>
      <c r="I14" s="11"/>
    </row>
    <row r="15" spans="1:9" ht="30" x14ac:dyDescent="0.25">
      <c r="A15" s="7">
        <v>13</v>
      </c>
      <c r="B15" s="8" t="s">
        <v>24</v>
      </c>
      <c r="C15" s="7" t="s">
        <v>12</v>
      </c>
      <c r="D15" s="7">
        <v>20</v>
      </c>
      <c r="E15" s="115">
        <v>2.84</v>
      </c>
      <c r="F15" s="9">
        <f t="shared" si="0"/>
        <v>56.8</v>
      </c>
      <c r="G15" s="10">
        <v>0.06</v>
      </c>
      <c r="H15" s="11"/>
      <c r="I15" s="11"/>
    </row>
    <row r="16" spans="1:9" ht="30" x14ac:dyDescent="0.25">
      <c r="A16" s="7">
        <v>14</v>
      </c>
      <c r="B16" s="8" t="s">
        <v>25</v>
      </c>
      <c r="C16" s="7" t="s">
        <v>9</v>
      </c>
      <c r="D16" s="7">
        <v>20</v>
      </c>
      <c r="E16" s="115">
        <v>5.25</v>
      </c>
      <c r="F16" s="9">
        <f t="shared" si="0"/>
        <v>105</v>
      </c>
      <c r="G16" s="10">
        <v>0.06</v>
      </c>
      <c r="H16" s="11"/>
      <c r="I16" s="11"/>
    </row>
    <row r="17" spans="1:9" ht="45" x14ac:dyDescent="0.25">
      <c r="A17" s="7">
        <v>15</v>
      </c>
      <c r="B17" s="8" t="s">
        <v>26</v>
      </c>
      <c r="C17" s="7" t="s">
        <v>9</v>
      </c>
      <c r="D17" s="7">
        <v>20</v>
      </c>
      <c r="E17" s="115">
        <v>2.79</v>
      </c>
      <c r="F17" s="9">
        <f t="shared" si="0"/>
        <v>55.8</v>
      </c>
      <c r="G17" s="10">
        <v>0.06</v>
      </c>
      <c r="H17" s="11"/>
      <c r="I17" s="11"/>
    </row>
    <row r="18" spans="1:9" ht="30" x14ac:dyDescent="0.25">
      <c r="A18" s="7">
        <v>16</v>
      </c>
      <c r="B18" s="8" t="s">
        <v>27</v>
      </c>
      <c r="C18" s="7" t="s">
        <v>9</v>
      </c>
      <c r="D18" s="7">
        <v>4</v>
      </c>
      <c r="E18" s="115">
        <v>7.36</v>
      </c>
      <c r="F18" s="9">
        <f t="shared" si="0"/>
        <v>29.44</v>
      </c>
      <c r="G18" s="10">
        <v>0.06</v>
      </c>
      <c r="H18" s="11"/>
      <c r="I18" s="11"/>
    </row>
    <row r="19" spans="1:9" x14ac:dyDescent="0.25">
      <c r="A19" s="7">
        <v>17</v>
      </c>
      <c r="B19" s="8" t="s">
        <v>28</v>
      </c>
      <c r="C19" s="7" t="s">
        <v>12</v>
      </c>
      <c r="D19" s="7">
        <v>10</v>
      </c>
      <c r="E19" s="115">
        <v>3.3</v>
      </c>
      <c r="F19" s="9">
        <f t="shared" si="0"/>
        <v>33</v>
      </c>
      <c r="G19" s="10">
        <v>0.06</v>
      </c>
      <c r="H19" s="11"/>
      <c r="I19" s="11"/>
    </row>
    <row r="20" spans="1:9" x14ac:dyDescent="0.25">
      <c r="A20" s="7">
        <v>18</v>
      </c>
      <c r="B20" s="8" t="s">
        <v>29</v>
      </c>
      <c r="C20" s="7" t="s">
        <v>12</v>
      </c>
      <c r="D20" s="7">
        <v>10</v>
      </c>
      <c r="E20" s="115">
        <v>2.36</v>
      </c>
      <c r="F20" s="9">
        <f t="shared" si="0"/>
        <v>23.599999999999998</v>
      </c>
      <c r="G20" s="10">
        <v>0.06</v>
      </c>
      <c r="H20" s="11"/>
      <c r="I20" s="11"/>
    </row>
    <row r="21" spans="1:9" x14ac:dyDescent="0.25">
      <c r="A21" s="7">
        <v>19</v>
      </c>
      <c r="B21" s="12" t="s">
        <v>30</v>
      </c>
      <c r="C21" s="13" t="s">
        <v>12</v>
      </c>
      <c r="D21" s="13">
        <v>40</v>
      </c>
      <c r="E21" s="110">
        <v>2.17</v>
      </c>
      <c r="F21" s="9">
        <f t="shared" si="0"/>
        <v>86.8</v>
      </c>
      <c r="G21" s="15">
        <v>0.06</v>
      </c>
      <c r="H21" s="11"/>
      <c r="I21" s="11"/>
    </row>
    <row r="22" spans="1:9" x14ac:dyDescent="0.25">
      <c r="A22" s="7"/>
      <c r="B22" s="12"/>
      <c r="C22" s="13"/>
      <c r="D22" s="123">
        <f>SUM(D3:D21)</f>
        <v>282</v>
      </c>
      <c r="E22" s="110"/>
      <c r="F22" s="9"/>
      <c r="G22" s="15"/>
      <c r="H22" s="11"/>
      <c r="I22" s="11"/>
    </row>
    <row r="23" spans="1:9" x14ac:dyDescent="0.25">
      <c r="A23" s="13"/>
      <c r="B23" s="12"/>
      <c r="C23" s="13"/>
      <c r="D23" s="129" t="s">
        <v>31</v>
      </c>
      <c r="E23" s="130"/>
      <c r="F23" s="16">
        <f>SUM(F3:F21)</f>
        <v>1194.5999999999997</v>
      </c>
      <c r="G23" s="15"/>
      <c r="H23" s="11"/>
      <c r="I23" s="11"/>
    </row>
    <row r="24" spans="1:9" x14ac:dyDescent="0.25">
      <c r="A24" s="13"/>
      <c r="B24" s="12"/>
      <c r="C24" s="13"/>
      <c r="D24" s="129" t="s">
        <v>32</v>
      </c>
      <c r="E24" s="130"/>
      <c r="F24" s="16">
        <f>F23*6%</f>
        <v>71.675999999999974</v>
      </c>
      <c r="G24" s="15"/>
      <c r="H24" s="11"/>
      <c r="I24" s="11"/>
    </row>
    <row r="25" spans="1:9" x14ac:dyDescent="0.25">
      <c r="A25" s="13"/>
      <c r="B25" s="12"/>
      <c r="C25" s="13"/>
      <c r="D25" s="129" t="s">
        <v>33</v>
      </c>
      <c r="E25" s="130"/>
      <c r="F25" s="16">
        <f>SUM(F23:F24)</f>
        <v>1266.2759999999996</v>
      </c>
      <c r="G25" s="15"/>
      <c r="H25" s="11"/>
      <c r="I25" s="11"/>
    </row>
    <row r="26" spans="1:9" x14ac:dyDescent="0.25">
      <c r="A26" s="7">
        <v>20</v>
      </c>
      <c r="B26" s="8" t="s">
        <v>34</v>
      </c>
      <c r="C26" s="7" t="s">
        <v>12</v>
      </c>
      <c r="D26" s="7">
        <v>20</v>
      </c>
      <c r="E26" s="115">
        <v>1.33</v>
      </c>
      <c r="F26" s="9">
        <f>D26*E26</f>
        <v>26.6</v>
      </c>
      <c r="G26" s="10">
        <v>0.13</v>
      </c>
      <c r="H26" s="11"/>
      <c r="I26" s="11"/>
    </row>
    <row r="27" spans="1:9" x14ac:dyDescent="0.25">
      <c r="A27" s="7">
        <v>21</v>
      </c>
      <c r="B27" s="8" t="s">
        <v>35</v>
      </c>
      <c r="C27" s="7" t="s">
        <v>12</v>
      </c>
      <c r="D27" s="7">
        <v>10</v>
      </c>
      <c r="E27" s="115">
        <v>1.77</v>
      </c>
      <c r="F27" s="9">
        <f t="shared" ref="F27:F36" si="1">D27*E27</f>
        <v>17.7</v>
      </c>
      <c r="G27" s="10">
        <v>0.13</v>
      </c>
      <c r="H27" s="11"/>
      <c r="I27" s="11"/>
    </row>
    <row r="28" spans="1:9" x14ac:dyDescent="0.25">
      <c r="A28" s="7">
        <v>22</v>
      </c>
      <c r="B28" s="8" t="s">
        <v>36</v>
      </c>
      <c r="C28" s="7" t="s">
        <v>9</v>
      </c>
      <c r="D28" s="7">
        <v>10</v>
      </c>
      <c r="E28" s="115">
        <v>1.33</v>
      </c>
      <c r="F28" s="9">
        <f t="shared" si="1"/>
        <v>13.3</v>
      </c>
      <c r="G28" s="10">
        <v>0.13</v>
      </c>
      <c r="H28" s="11"/>
      <c r="I28" s="11"/>
    </row>
    <row r="29" spans="1:9" x14ac:dyDescent="0.25">
      <c r="A29" s="7">
        <v>23</v>
      </c>
      <c r="B29" s="8" t="s">
        <v>37</v>
      </c>
      <c r="C29" s="7" t="s">
        <v>9</v>
      </c>
      <c r="D29" s="7">
        <v>10</v>
      </c>
      <c r="E29" s="115">
        <v>1.06</v>
      </c>
      <c r="F29" s="9">
        <f t="shared" si="1"/>
        <v>10.600000000000001</v>
      </c>
      <c r="G29" s="10">
        <v>0.13</v>
      </c>
      <c r="H29" s="11"/>
      <c r="I29" s="11"/>
    </row>
    <row r="30" spans="1:9" ht="30" x14ac:dyDescent="0.25">
      <c r="A30" s="7">
        <v>24</v>
      </c>
      <c r="B30" s="8" t="s">
        <v>38</v>
      </c>
      <c r="C30" s="7" t="s">
        <v>12</v>
      </c>
      <c r="D30" s="7">
        <v>10</v>
      </c>
      <c r="E30" s="110">
        <v>8.85</v>
      </c>
      <c r="F30" s="9">
        <f t="shared" si="1"/>
        <v>88.5</v>
      </c>
      <c r="G30" s="15">
        <v>0.13</v>
      </c>
      <c r="H30" s="11"/>
      <c r="I30" s="11"/>
    </row>
    <row r="31" spans="1:9" x14ac:dyDescent="0.25">
      <c r="A31" s="7">
        <v>25</v>
      </c>
      <c r="B31" s="8" t="s">
        <v>39</v>
      </c>
      <c r="C31" s="7" t="s">
        <v>12</v>
      </c>
      <c r="D31" s="7">
        <v>50</v>
      </c>
      <c r="E31" s="115">
        <v>0.71</v>
      </c>
      <c r="F31" s="9">
        <f t="shared" si="1"/>
        <v>35.5</v>
      </c>
      <c r="G31" s="10">
        <v>0.13</v>
      </c>
      <c r="H31" s="11"/>
      <c r="I31" s="11"/>
    </row>
    <row r="32" spans="1:9" x14ac:dyDescent="0.25">
      <c r="A32" s="7">
        <v>26</v>
      </c>
      <c r="B32" s="8" t="s">
        <v>40</v>
      </c>
      <c r="C32" s="7" t="s">
        <v>12</v>
      </c>
      <c r="D32" s="7">
        <v>50</v>
      </c>
      <c r="E32" s="115">
        <v>0.8</v>
      </c>
      <c r="F32" s="9">
        <f t="shared" si="1"/>
        <v>40</v>
      </c>
      <c r="G32" s="10">
        <v>0.13</v>
      </c>
      <c r="H32" s="11"/>
      <c r="I32" s="11"/>
    </row>
    <row r="33" spans="1:9" x14ac:dyDescent="0.25">
      <c r="A33" s="7">
        <v>27</v>
      </c>
      <c r="B33" s="8" t="s">
        <v>41</v>
      </c>
      <c r="C33" s="7" t="s">
        <v>12</v>
      </c>
      <c r="D33" s="7">
        <v>50</v>
      </c>
      <c r="E33" s="115">
        <v>1.77</v>
      </c>
      <c r="F33" s="9">
        <f t="shared" si="1"/>
        <v>88.5</v>
      </c>
      <c r="G33" s="10">
        <v>0.13</v>
      </c>
      <c r="H33" s="11"/>
      <c r="I33" s="11"/>
    </row>
    <row r="34" spans="1:9" x14ac:dyDescent="0.25">
      <c r="A34" s="7">
        <v>28</v>
      </c>
      <c r="B34" s="8" t="s">
        <v>42</v>
      </c>
      <c r="C34" s="7" t="s">
        <v>12</v>
      </c>
      <c r="D34" s="7">
        <v>50</v>
      </c>
      <c r="E34" s="115">
        <v>2.57</v>
      </c>
      <c r="F34" s="9">
        <f t="shared" si="1"/>
        <v>128.5</v>
      </c>
      <c r="G34" s="10">
        <v>0.13</v>
      </c>
      <c r="H34" s="11"/>
      <c r="I34" s="11"/>
    </row>
    <row r="35" spans="1:9" ht="30" x14ac:dyDescent="0.25">
      <c r="A35" s="7">
        <v>29</v>
      </c>
      <c r="B35" s="8" t="s">
        <v>43</v>
      </c>
      <c r="C35" s="7" t="s">
        <v>12</v>
      </c>
      <c r="D35" s="7">
        <v>40</v>
      </c>
      <c r="E35" s="115">
        <v>3.1</v>
      </c>
      <c r="F35" s="9">
        <f t="shared" si="1"/>
        <v>124</v>
      </c>
      <c r="G35" s="10">
        <v>0.13</v>
      </c>
      <c r="H35" s="11"/>
      <c r="I35" s="11"/>
    </row>
    <row r="36" spans="1:9" x14ac:dyDescent="0.25">
      <c r="A36" s="7">
        <v>30</v>
      </c>
      <c r="B36" s="8" t="s">
        <v>44</v>
      </c>
      <c r="C36" s="7" t="s">
        <v>12</v>
      </c>
      <c r="D36" s="7">
        <v>8</v>
      </c>
      <c r="E36" s="115">
        <v>3.54</v>
      </c>
      <c r="F36" s="9">
        <f t="shared" si="1"/>
        <v>28.32</v>
      </c>
      <c r="G36" s="10">
        <v>0.13</v>
      </c>
      <c r="H36" s="11"/>
      <c r="I36" s="11"/>
    </row>
    <row r="37" spans="1:9" x14ac:dyDescent="0.25">
      <c r="A37" s="7"/>
      <c r="B37" s="8"/>
      <c r="C37" s="7"/>
      <c r="D37" s="3">
        <f>SUM(D26:D36)</f>
        <v>308</v>
      </c>
      <c r="E37" s="115"/>
      <c r="F37" s="9"/>
      <c r="G37" s="10"/>
      <c r="H37" s="11"/>
      <c r="I37" s="11"/>
    </row>
    <row r="38" spans="1:9" x14ac:dyDescent="0.25">
      <c r="A38" s="13"/>
      <c r="B38" s="12"/>
      <c r="C38" s="13"/>
      <c r="D38" s="129" t="s">
        <v>31</v>
      </c>
      <c r="E38" s="130"/>
      <c r="F38" s="16">
        <f>SUM(F26:F36)</f>
        <v>601.5200000000001</v>
      </c>
      <c r="G38" s="15"/>
      <c r="H38" s="11"/>
      <c r="I38" s="11"/>
    </row>
    <row r="39" spans="1:9" x14ac:dyDescent="0.25">
      <c r="A39" s="13"/>
      <c r="B39" s="12"/>
      <c r="C39" s="13"/>
      <c r="D39" s="129" t="s">
        <v>45</v>
      </c>
      <c r="E39" s="130"/>
      <c r="F39" s="16">
        <f>F38*13%</f>
        <v>78.197600000000008</v>
      </c>
      <c r="G39" s="15"/>
      <c r="H39" s="11"/>
      <c r="I39" s="11"/>
    </row>
    <row r="40" spans="1:9" x14ac:dyDescent="0.25">
      <c r="A40" s="13"/>
      <c r="B40" s="12"/>
      <c r="C40" s="13"/>
      <c r="D40" s="129" t="s">
        <v>33</v>
      </c>
      <c r="E40" s="130"/>
      <c r="F40" s="16">
        <f>SUM(F38:F39)</f>
        <v>679.71760000000006</v>
      </c>
      <c r="G40" s="15"/>
      <c r="H40" s="11"/>
      <c r="I40" s="11"/>
    </row>
    <row r="41" spans="1:9" ht="31.5" customHeight="1" x14ac:dyDescent="0.25">
      <c r="A41" s="7">
        <v>31</v>
      </c>
      <c r="B41" s="8" t="s">
        <v>48</v>
      </c>
      <c r="C41" s="7" t="s">
        <v>9</v>
      </c>
      <c r="D41" s="7">
        <v>4</v>
      </c>
      <c r="E41" s="9">
        <v>7.26</v>
      </c>
      <c r="F41" s="9">
        <f t="shared" ref="F41:F43" si="2">D41*E41</f>
        <v>29.04</v>
      </c>
      <c r="G41" s="10">
        <v>0.24</v>
      </c>
      <c r="H41" s="11"/>
      <c r="I41" s="11"/>
    </row>
    <row r="42" spans="1:9" x14ac:dyDescent="0.25">
      <c r="A42" s="7">
        <v>32</v>
      </c>
      <c r="B42" s="8" t="s">
        <v>49</v>
      </c>
      <c r="C42" s="7" t="s">
        <v>12</v>
      </c>
      <c r="D42" s="7">
        <v>1</v>
      </c>
      <c r="E42" s="9">
        <v>2.42</v>
      </c>
      <c r="F42" s="9">
        <f t="shared" si="2"/>
        <v>2.42</v>
      </c>
      <c r="G42" s="10">
        <v>0.24</v>
      </c>
      <c r="H42" s="17"/>
      <c r="I42" s="17"/>
    </row>
    <row r="43" spans="1:9" x14ac:dyDescent="0.25">
      <c r="A43" s="7">
        <v>33</v>
      </c>
      <c r="B43" s="8" t="s">
        <v>50</v>
      </c>
      <c r="C43" s="7" t="s">
        <v>12</v>
      </c>
      <c r="D43" s="7">
        <v>2</v>
      </c>
      <c r="E43" s="18">
        <v>43.55</v>
      </c>
      <c r="F43" s="9">
        <f t="shared" si="2"/>
        <v>87.1</v>
      </c>
      <c r="G43" s="10">
        <v>0.24</v>
      </c>
      <c r="H43" s="19"/>
      <c r="I43" s="19"/>
    </row>
    <row r="44" spans="1:9" x14ac:dyDescent="0.25">
      <c r="A44" s="13"/>
      <c r="B44" s="12"/>
      <c r="C44" s="13"/>
      <c r="D44" s="129" t="s">
        <v>31</v>
      </c>
      <c r="E44" s="130"/>
      <c r="F44" s="16">
        <f>SUM(F41:F43)</f>
        <v>118.56</v>
      </c>
      <c r="G44" s="15"/>
      <c r="H44" s="11"/>
      <c r="I44" s="11"/>
    </row>
    <row r="45" spans="1:9" x14ac:dyDescent="0.25">
      <c r="A45" s="13"/>
      <c r="B45" s="12"/>
      <c r="C45" s="13"/>
      <c r="D45" s="129" t="s">
        <v>51</v>
      </c>
      <c r="E45" s="130"/>
      <c r="F45" s="16">
        <f>F44*24%</f>
        <v>28.4544</v>
      </c>
      <c r="G45" s="15"/>
      <c r="H45" s="11"/>
      <c r="I45" s="11"/>
    </row>
    <row r="46" spans="1:9" x14ac:dyDescent="0.25">
      <c r="A46" s="13"/>
      <c r="B46" s="12"/>
      <c r="C46" s="13"/>
      <c r="D46" s="129" t="s">
        <v>33</v>
      </c>
      <c r="E46" s="130"/>
      <c r="F46" s="16">
        <f>SUM(F44:F45)</f>
        <v>147.01439999999999</v>
      </c>
      <c r="G46" s="15"/>
      <c r="H46" s="11"/>
      <c r="I46" s="11"/>
    </row>
    <row r="47" spans="1:9" x14ac:dyDescent="0.25">
      <c r="A47" s="20"/>
      <c r="B47" s="21"/>
      <c r="C47" s="20"/>
      <c r="D47" s="156" t="s">
        <v>52</v>
      </c>
      <c r="E47" s="157"/>
      <c r="F47" s="22">
        <f>F23+F38+F44</f>
        <v>1914.6799999999998</v>
      </c>
      <c r="G47" s="15"/>
      <c r="H47" s="23">
        <f>F44+F38+F23</f>
        <v>1914.6799999999998</v>
      </c>
      <c r="I47" s="11"/>
    </row>
    <row r="48" spans="1:9" x14ac:dyDescent="0.25">
      <c r="A48" s="20"/>
      <c r="B48" s="21"/>
      <c r="C48" s="20"/>
      <c r="D48" s="156" t="s">
        <v>32</v>
      </c>
      <c r="E48" s="157"/>
      <c r="F48" s="22">
        <f>F24</f>
        <v>71.675999999999974</v>
      </c>
      <c r="G48" s="15"/>
      <c r="H48" s="11"/>
      <c r="I48" s="11"/>
    </row>
    <row r="49" spans="1:9" x14ac:dyDescent="0.25">
      <c r="A49" s="20"/>
      <c r="B49" s="21"/>
      <c r="C49" s="20"/>
      <c r="D49" s="156" t="s">
        <v>45</v>
      </c>
      <c r="E49" s="157"/>
      <c r="F49" s="22">
        <f>F39</f>
        <v>78.197600000000008</v>
      </c>
      <c r="G49" s="15"/>
      <c r="H49" s="11"/>
      <c r="I49" s="11"/>
    </row>
    <row r="50" spans="1:9" x14ac:dyDescent="0.25">
      <c r="A50" s="20"/>
      <c r="B50" s="21"/>
      <c r="C50" s="20"/>
      <c r="D50" s="156" t="s">
        <v>51</v>
      </c>
      <c r="E50" s="157"/>
      <c r="F50" s="22">
        <f>F45</f>
        <v>28.4544</v>
      </c>
      <c r="G50" s="15"/>
      <c r="H50" s="11"/>
      <c r="I50" s="11"/>
    </row>
    <row r="51" spans="1:9" x14ac:dyDescent="0.25">
      <c r="A51" s="20"/>
      <c r="B51" s="21"/>
      <c r="C51" s="20"/>
      <c r="D51" s="156" t="s">
        <v>33</v>
      </c>
      <c r="E51" s="157"/>
      <c r="F51" s="22">
        <f>SUM(F47:F50)</f>
        <v>2093.0079999999998</v>
      </c>
      <c r="G51" s="15"/>
      <c r="H51" s="11"/>
      <c r="I51" s="23">
        <f>F46+F40+F25</f>
        <v>2093.0079999999998</v>
      </c>
    </row>
    <row r="52" spans="1:9" ht="15.75" x14ac:dyDescent="0.25">
      <c r="A52" s="168" t="s">
        <v>370</v>
      </c>
      <c r="B52" s="169"/>
      <c r="C52" s="169"/>
      <c r="D52" s="169"/>
      <c r="E52" s="169"/>
      <c r="F52" s="170"/>
      <c r="G52" s="1"/>
      <c r="H52" s="2"/>
      <c r="I52" s="2"/>
    </row>
    <row r="53" spans="1:9" ht="30" x14ac:dyDescent="0.25">
      <c r="A53" s="3" t="s">
        <v>1</v>
      </c>
      <c r="B53" s="3" t="s">
        <v>2</v>
      </c>
      <c r="C53" s="3" t="s">
        <v>3</v>
      </c>
      <c r="D53" s="3" t="s">
        <v>4</v>
      </c>
      <c r="E53" s="25" t="s">
        <v>5</v>
      </c>
      <c r="F53" s="4" t="s">
        <v>6</v>
      </c>
      <c r="G53" s="5" t="s">
        <v>7</v>
      </c>
      <c r="H53" s="19"/>
      <c r="I53" s="19"/>
    </row>
    <row r="54" spans="1:9" x14ac:dyDescent="0.25">
      <c r="A54" s="70">
        <v>1</v>
      </c>
      <c r="B54" s="73" t="s">
        <v>371</v>
      </c>
      <c r="C54" s="70" t="s">
        <v>12</v>
      </c>
      <c r="D54" s="70">
        <v>170</v>
      </c>
      <c r="E54" s="95">
        <v>13.19</v>
      </c>
      <c r="F54" s="95">
        <f>D54*E54</f>
        <v>2242.2999999999997</v>
      </c>
      <c r="G54" s="61">
        <v>0.13</v>
      </c>
      <c r="H54" s="2"/>
      <c r="I54" s="2"/>
    </row>
    <row r="55" spans="1:9" x14ac:dyDescent="0.25">
      <c r="A55" s="32"/>
      <c r="B55" s="33"/>
      <c r="C55" s="32"/>
      <c r="D55" s="154" t="s">
        <v>372</v>
      </c>
      <c r="E55" s="155"/>
      <c r="F55" s="34">
        <f>F54</f>
        <v>2242.2999999999997</v>
      </c>
      <c r="G55" s="15"/>
      <c r="H55" s="23">
        <f>F55</f>
        <v>2242.2999999999997</v>
      </c>
      <c r="I55" s="11"/>
    </row>
    <row r="56" spans="1:9" x14ac:dyDescent="0.25">
      <c r="A56" s="32"/>
      <c r="B56" s="33"/>
      <c r="C56" s="32"/>
      <c r="D56" s="154" t="s">
        <v>45</v>
      </c>
      <c r="E56" s="155"/>
      <c r="F56" s="34">
        <f>F55*13%</f>
        <v>291.49899999999997</v>
      </c>
      <c r="G56" s="15"/>
      <c r="H56" s="11"/>
      <c r="I56" s="11"/>
    </row>
    <row r="57" spans="1:9" x14ac:dyDescent="0.25">
      <c r="A57" s="32"/>
      <c r="B57" s="33"/>
      <c r="C57" s="32"/>
      <c r="D57" s="154" t="s">
        <v>33</v>
      </c>
      <c r="E57" s="155"/>
      <c r="F57" s="34">
        <f>SUM(F55:F56)</f>
        <v>2533.7989999999995</v>
      </c>
      <c r="G57" s="15"/>
      <c r="H57" s="11"/>
      <c r="I57" s="23">
        <f>F57</f>
        <v>2533.7989999999995</v>
      </c>
    </row>
    <row r="58" spans="1:9" x14ac:dyDescent="0.25">
      <c r="A58" s="106"/>
      <c r="B58" s="106"/>
      <c r="C58" s="106"/>
      <c r="D58" s="164" t="s">
        <v>375</v>
      </c>
      <c r="E58" s="164"/>
      <c r="F58" s="107">
        <f>F47+F55</f>
        <v>4156.9799999999996</v>
      </c>
      <c r="G58" s="103"/>
      <c r="H58" s="101">
        <f>SUM(H47:H57)</f>
        <v>4156.9799999999996</v>
      </c>
    </row>
    <row r="59" spans="1:9" x14ac:dyDescent="0.25">
      <c r="A59" s="106"/>
      <c r="B59" s="106"/>
      <c r="C59" s="106"/>
      <c r="D59" s="164" t="s">
        <v>32</v>
      </c>
      <c r="E59" s="164"/>
      <c r="F59" s="107">
        <f>F48</f>
        <v>71.675999999999974</v>
      </c>
      <c r="G59" s="103"/>
    </row>
    <row r="60" spans="1:9" x14ac:dyDescent="0.25">
      <c r="A60" s="106"/>
      <c r="B60" s="106"/>
      <c r="C60" s="106"/>
      <c r="D60" s="164" t="s">
        <v>45</v>
      </c>
      <c r="E60" s="164"/>
      <c r="F60" s="107">
        <f>F49+F56</f>
        <v>369.69659999999999</v>
      </c>
      <c r="G60" s="103"/>
    </row>
    <row r="61" spans="1:9" x14ac:dyDescent="0.25">
      <c r="A61" s="106"/>
      <c r="B61" s="106"/>
      <c r="C61" s="106"/>
      <c r="D61" s="164" t="s">
        <v>51</v>
      </c>
      <c r="E61" s="164"/>
      <c r="F61" s="107">
        <f>F50</f>
        <v>28.4544</v>
      </c>
      <c r="G61" s="103"/>
    </row>
    <row r="62" spans="1:9" x14ac:dyDescent="0.25">
      <c r="A62" s="106"/>
      <c r="B62" s="106"/>
      <c r="C62" s="106"/>
      <c r="D62" s="164" t="s">
        <v>33</v>
      </c>
      <c r="E62" s="164"/>
      <c r="F62" s="107">
        <f>SUM(F58:F61)</f>
        <v>4626.8069999999998</v>
      </c>
      <c r="G62" s="102"/>
      <c r="I62" s="101">
        <f>SUM(I51:I61)</f>
        <v>4626.8069999999989</v>
      </c>
    </row>
  </sheetData>
  <mergeCells count="24">
    <mergeCell ref="D48:E48"/>
    <mergeCell ref="A1:F1"/>
    <mergeCell ref="D23:E23"/>
    <mergeCell ref="D24:E24"/>
    <mergeCell ref="D25:E25"/>
    <mergeCell ref="D38:E38"/>
    <mergeCell ref="D39:E39"/>
    <mergeCell ref="D40:E40"/>
    <mergeCell ref="D44:E44"/>
    <mergeCell ref="D45:E45"/>
    <mergeCell ref="D46:E46"/>
    <mergeCell ref="D47:E47"/>
    <mergeCell ref="D62:E62"/>
    <mergeCell ref="D49:E49"/>
    <mergeCell ref="D50:E50"/>
    <mergeCell ref="D51:E51"/>
    <mergeCell ref="A52:F52"/>
    <mergeCell ref="D55:E55"/>
    <mergeCell ref="D56:E56"/>
    <mergeCell ref="D57:E57"/>
    <mergeCell ref="D58:E58"/>
    <mergeCell ref="D59:E59"/>
    <mergeCell ref="D60:E60"/>
    <mergeCell ref="D61:E6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D7EF-AD13-4556-9658-690E22866A66}">
  <dimension ref="A1:I52"/>
  <sheetViews>
    <sheetView topLeftCell="A27" workbookViewId="0">
      <selection activeCell="D37" sqref="D37"/>
    </sheetView>
  </sheetViews>
  <sheetFormatPr defaultRowHeight="15" x14ac:dyDescent="0.25"/>
  <cols>
    <col min="1" max="1" width="4.42578125" bestFit="1" customWidth="1"/>
    <col min="2" max="2" width="61" customWidth="1"/>
    <col min="3" max="3" width="12.42578125" customWidth="1"/>
    <col min="4" max="4" width="11.5703125" customWidth="1"/>
    <col min="5" max="5" width="10.7109375" customWidth="1"/>
    <col min="6" max="6" width="10.5703125" bestFit="1" customWidth="1"/>
    <col min="8" max="9" width="10.5703125" bestFit="1" customWidth="1"/>
  </cols>
  <sheetData>
    <row r="1" spans="1:9" x14ac:dyDescent="0.25">
      <c r="A1" s="161" t="s">
        <v>376</v>
      </c>
      <c r="B1" s="162"/>
      <c r="C1" s="162"/>
      <c r="D1" s="162"/>
      <c r="E1" s="162"/>
      <c r="F1" s="163"/>
      <c r="G1" s="1"/>
      <c r="H1" s="2"/>
      <c r="I1" s="2"/>
    </row>
    <row r="2" spans="1:9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6"/>
      <c r="I2" s="6"/>
    </row>
    <row r="3" spans="1:9" ht="30" x14ac:dyDescent="0.25">
      <c r="A3" s="7">
        <v>1</v>
      </c>
      <c r="B3" s="8" t="s">
        <v>8</v>
      </c>
      <c r="C3" s="7" t="s">
        <v>9</v>
      </c>
      <c r="D3" s="7">
        <v>5</v>
      </c>
      <c r="E3" s="115">
        <v>6.52</v>
      </c>
      <c r="F3" s="9">
        <f>D3*E3</f>
        <v>32.599999999999994</v>
      </c>
      <c r="G3" s="10">
        <v>0.06</v>
      </c>
      <c r="H3" s="11"/>
      <c r="I3" s="11"/>
    </row>
    <row r="4" spans="1:9" x14ac:dyDescent="0.25">
      <c r="A4" s="7">
        <v>2</v>
      </c>
      <c r="B4" s="8" t="s">
        <v>10</v>
      </c>
      <c r="C4" s="7" t="s">
        <v>9</v>
      </c>
      <c r="D4" s="7">
        <v>2</v>
      </c>
      <c r="E4" s="115">
        <v>8.49</v>
      </c>
      <c r="F4" s="9">
        <f t="shared" ref="F4:F21" si="0">D4*E4</f>
        <v>16.98</v>
      </c>
      <c r="G4" s="10">
        <v>0.06</v>
      </c>
      <c r="H4" s="11"/>
      <c r="I4" s="11"/>
    </row>
    <row r="5" spans="1:9" x14ac:dyDescent="0.25">
      <c r="A5" s="7">
        <v>3</v>
      </c>
      <c r="B5" s="8" t="s">
        <v>11</v>
      </c>
      <c r="C5" s="7" t="s">
        <v>12</v>
      </c>
      <c r="D5" s="7">
        <v>2</v>
      </c>
      <c r="E5" s="115">
        <v>5.66</v>
      </c>
      <c r="F5" s="9">
        <f t="shared" si="0"/>
        <v>11.32</v>
      </c>
      <c r="G5" s="10">
        <v>0.06</v>
      </c>
      <c r="H5" s="11"/>
      <c r="I5" s="11"/>
    </row>
    <row r="6" spans="1:9" ht="30" x14ac:dyDescent="0.25">
      <c r="A6" s="7">
        <v>4</v>
      </c>
      <c r="B6" s="8" t="s">
        <v>13</v>
      </c>
      <c r="C6" s="7" t="s">
        <v>12</v>
      </c>
      <c r="D6" s="7">
        <v>10</v>
      </c>
      <c r="E6" s="115">
        <v>6.32</v>
      </c>
      <c r="F6" s="9">
        <f t="shared" si="0"/>
        <v>63.2</v>
      </c>
      <c r="G6" s="10">
        <v>0.06</v>
      </c>
      <c r="H6" s="11"/>
      <c r="I6" s="11"/>
    </row>
    <row r="7" spans="1:9" ht="30" x14ac:dyDescent="0.25">
      <c r="A7" s="7">
        <v>5</v>
      </c>
      <c r="B7" s="8" t="s">
        <v>14</v>
      </c>
      <c r="C7" s="7" t="s">
        <v>12</v>
      </c>
      <c r="D7" s="7">
        <v>2</v>
      </c>
      <c r="E7" s="115">
        <v>1.68</v>
      </c>
      <c r="F7" s="9">
        <f t="shared" si="0"/>
        <v>3.36</v>
      </c>
      <c r="G7" s="10">
        <v>0.06</v>
      </c>
      <c r="H7" s="11"/>
      <c r="I7" s="11"/>
    </row>
    <row r="8" spans="1:9" ht="45" x14ac:dyDescent="0.25">
      <c r="A8" s="7">
        <v>6</v>
      </c>
      <c r="B8" s="8" t="s">
        <v>15</v>
      </c>
      <c r="C8" s="7" t="s">
        <v>16</v>
      </c>
      <c r="D8" s="7">
        <v>2</v>
      </c>
      <c r="E8" s="115">
        <v>12.26</v>
      </c>
      <c r="F8" s="9">
        <f t="shared" si="0"/>
        <v>24.52</v>
      </c>
      <c r="G8" s="10">
        <v>0.06</v>
      </c>
      <c r="H8" s="11"/>
      <c r="I8" s="11"/>
    </row>
    <row r="9" spans="1:9" ht="45" x14ac:dyDescent="0.25">
      <c r="A9" s="7">
        <v>7</v>
      </c>
      <c r="B9" s="8" t="s">
        <v>17</v>
      </c>
      <c r="C9" s="7" t="s">
        <v>9</v>
      </c>
      <c r="D9" s="7">
        <v>5</v>
      </c>
      <c r="E9" s="115">
        <v>3.38</v>
      </c>
      <c r="F9" s="9">
        <f t="shared" si="0"/>
        <v>16.899999999999999</v>
      </c>
      <c r="G9" s="10">
        <v>0.06</v>
      </c>
      <c r="H9" s="11"/>
      <c r="I9" s="11"/>
    </row>
    <row r="10" spans="1:9" ht="30" x14ac:dyDescent="0.25">
      <c r="A10" s="7">
        <v>8</v>
      </c>
      <c r="B10" s="8" t="s">
        <v>18</v>
      </c>
      <c r="C10" s="7" t="s">
        <v>19</v>
      </c>
      <c r="D10" s="7">
        <v>5</v>
      </c>
      <c r="E10" s="115">
        <v>4.47</v>
      </c>
      <c r="F10" s="9">
        <f t="shared" si="0"/>
        <v>22.349999999999998</v>
      </c>
      <c r="G10" s="10">
        <v>0.06</v>
      </c>
      <c r="H10" s="11"/>
      <c r="I10" s="11"/>
    </row>
    <row r="11" spans="1:9" ht="30" x14ac:dyDescent="0.25">
      <c r="A11" s="7">
        <v>9</v>
      </c>
      <c r="B11" s="8" t="s">
        <v>20</v>
      </c>
      <c r="C11" s="7" t="s">
        <v>9</v>
      </c>
      <c r="D11" s="7">
        <v>10</v>
      </c>
      <c r="E11" s="115">
        <v>3.01</v>
      </c>
      <c r="F11" s="9">
        <f t="shared" si="0"/>
        <v>30.099999999999998</v>
      </c>
      <c r="G11" s="10">
        <v>0.06</v>
      </c>
      <c r="H11" s="11"/>
      <c r="I11" s="11"/>
    </row>
    <row r="12" spans="1:9" ht="30" x14ac:dyDescent="0.25">
      <c r="A12" s="7">
        <v>10</v>
      </c>
      <c r="B12" s="8" t="s">
        <v>21</v>
      </c>
      <c r="C12" s="7" t="s">
        <v>9</v>
      </c>
      <c r="D12" s="7">
        <v>5</v>
      </c>
      <c r="E12" s="115">
        <v>5.19</v>
      </c>
      <c r="F12" s="9">
        <f t="shared" si="0"/>
        <v>25.950000000000003</v>
      </c>
      <c r="G12" s="10">
        <v>0.06</v>
      </c>
      <c r="H12" s="11"/>
      <c r="I12" s="11"/>
    </row>
    <row r="13" spans="1:9" x14ac:dyDescent="0.25">
      <c r="A13" s="7">
        <v>11</v>
      </c>
      <c r="B13" s="8" t="s">
        <v>22</v>
      </c>
      <c r="C13" s="7" t="s">
        <v>9</v>
      </c>
      <c r="D13" s="7">
        <v>1</v>
      </c>
      <c r="E13" s="115">
        <v>4.54</v>
      </c>
      <c r="F13" s="9">
        <f t="shared" si="0"/>
        <v>4.54</v>
      </c>
      <c r="G13" s="10">
        <v>0.06</v>
      </c>
      <c r="H13" s="11"/>
      <c r="I13" s="11"/>
    </row>
    <row r="14" spans="1:9" ht="45" x14ac:dyDescent="0.25">
      <c r="A14" s="7">
        <v>12</v>
      </c>
      <c r="B14" s="8" t="s">
        <v>23</v>
      </c>
      <c r="C14" s="7" t="s">
        <v>9</v>
      </c>
      <c r="D14" s="7">
        <v>5</v>
      </c>
      <c r="E14" s="115">
        <v>5.57</v>
      </c>
      <c r="F14" s="9">
        <f t="shared" si="0"/>
        <v>27.85</v>
      </c>
      <c r="G14" s="10">
        <v>0.06</v>
      </c>
      <c r="H14" s="11"/>
      <c r="I14" s="11"/>
    </row>
    <row r="15" spans="1:9" ht="30" x14ac:dyDescent="0.25">
      <c r="A15" s="7">
        <v>13</v>
      </c>
      <c r="B15" s="8" t="s">
        <v>24</v>
      </c>
      <c r="C15" s="7" t="s">
        <v>12</v>
      </c>
      <c r="D15" s="7">
        <v>5</v>
      </c>
      <c r="E15" s="115">
        <v>2.84</v>
      </c>
      <c r="F15" s="9">
        <f t="shared" si="0"/>
        <v>14.2</v>
      </c>
      <c r="G15" s="10">
        <v>0.06</v>
      </c>
      <c r="H15" s="11"/>
      <c r="I15" s="11"/>
    </row>
    <row r="16" spans="1:9" ht="30" x14ac:dyDescent="0.25">
      <c r="A16" s="7">
        <v>14</v>
      </c>
      <c r="B16" s="8" t="s">
        <v>25</v>
      </c>
      <c r="C16" s="7" t="s">
        <v>9</v>
      </c>
      <c r="D16" s="7">
        <v>1</v>
      </c>
      <c r="E16" s="115">
        <v>5.25</v>
      </c>
      <c r="F16" s="9">
        <f t="shared" si="0"/>
        <v>5.25</v>
      </c>
      <c r="G16" s="10">
        <v>0.06</v>
      </c>
      <c r="H16" s="11"/>
      <c r="I16" s="11"/>
    </row>
    <row r="17" spans="1:9" ht="45" x14ac:dyDescent="0.25">
      <c r="A17" s="7">
        <v>15</v>
      </c>
      <c r="B17" s="8" t="s">
        <v>26</v>
      </c>
      <c r="C17" s="7" t="s">
        <v>9</v>
      </c>
      <c r="D17" s="7">
        <v>5</v>
      </c>
      <c r="E17" s="115">
        <v>2.79</v>
      </c>
      <c r="F17" s="9">
        <f t="shared" si="0"/>
        <v>13.95</v>
      </c>
      <c r="G17" s="10">
        <v>0.06</v>
      </c>
      <c r="H17" s="11"/>
      <c r="I17" s="11"/>
    </row>
    <row r="18" spans="1:9" ht="30" x14ac:dyDescent="0.25">
      <c r="A18" s="7">
        <v>16</v>
      </c>
      <c r="B18" s="8" t="s">
        <v>27</v>
      </c>
      <c r="C18" s="7" t="s">
        <v>9</v>
      </c>
      <c r="D18" s="7">
        <v>5</v>
      </c>
      <c r="E18" s="115">
        <v>7.36</v>
      </c>
      <c r="F18" s="9">
        <f t="shared" si="0"/>
        <v>36.800000000000004</v>
      </c>
      <c r="G18" s="10">
        <v>0.06</v>
      </c>
      <c r="H18" s="11"/>
      <c r="I18" s="11"/>
    </row>
    <row r="19" spans="1:9" x14ac:dyDescent="0.25">
      <c r="A19" s="7">
        <v>17</v>
      </c>
      <c r="B19" s="8" t="s">
        <v>28</v>
      </c>
      <c r="C19" s="7" t="s">
        <v>12</v>
      </c>
      <c r="D19" s="7">
        <v>4</v>
      </c>
      <c r="E19" s="115">
        <v>3.3</v>
      </c>
      <c r="F19" s="9">
        <f t="shared" si="0"/>
        <v>13.2</v>
      </c>
      <c r="G19" s="10">
        <v>0.06</v>
      </c>
      <c r="H19" s="11"/>
      <c r="I19" s="11"/>
    </row>
    <row r="20" spans="1:9" x14ac:dyDescent="0.25">
      <c r="A20" s="7">
        <v>18</v>
      </c>
      <c r="B20" s="8" t="s">
        <v>29</v>
      </c>
      <c r="C20" s="7" t="s">
        <v>12</v>
      </c>
      <c r="D20" s="7">
        <v>4</v>
      </c>
      <c r="E20" s="115">
        <v>2.36</v>
      </c>
      <c r="F20" s="9">
        <f t="shared" si="0"/>
        <v>9.44</v>
      </c>
      <c r="G20" s="10">
        <v>0.06</v>
      </c>
      <c r="H20" s="11"/>
      <c r="I20" s="11"/>
    </row>
    <row r="21" spans="1:9" x14ac:dyDescent="0.25">
      <c r="A21" s="7">
        <v>19</v>
      </c>
      <c r="B21" s="12" t="s">
        <v>30</v>
      </c>
      <c r="C21" s="13" t="s">
        <v>12</v>
      </c>
      <c r="D21" s="13">
        <v>5</v>
      </c>
      <c r="E21" s="110">
        <v>2.17</v>
      </c>
      <c r="F21" s="9">
        <f t="shared" si="0"/>
        <v>10.85</v>
      </c>
      <c r="G21" s="15">
        <v>0.06</v>
      </c>
      <c r="H21" s="11"/>
      <c r="I21" s="11"/>
    </row>
    <row r="22" spans="1:9" x14ac:dyDescent="0.25">
      <c r="A22" s="7"/>
      <c r="B22" s="12"/>
      <c r="C22" s="13"/>
      <c r="D22" s="123">
        <f>SUM(D3:D21)</f>
        <v>83</v>
      </c>
      <c r="E22" s="110"/>
      <c r="F22" s="9"/>
      <c r="G22" s="15"/>
      <c r="H22" s="11"/>
      <c r="I22" s="11"/>
    </row>
    <row r="23" spans="1:9" x14ac:dyDescent="0.25">
      <c r="A23" s="13"/>
      <c r="B23" s="12"/>
      <c r="C23" s="13"/>
      <c r="D23" s="129" t="s">
        <v>31</v>
      </c>
      <c r="E23" s="130"/>
      <c r="F23" s="16">
        <f>SUM(F3:F21)</f>
        <v>383.35999999999996</v>
      </c>
      <c r="G23" s="15"/>
      <c r="H23" s="11"/>
      <c r="I23" s="11"/>
    </row>
    <row r="24" spans="1:9" x14ac:dyDescent="0.25">
      <c r="A24" s="13"/>
      <c r="B24" s="12"/>
      <c r="C24" s="13"/>
      <c r="D24" s="129" t="s">
        <v>32</v>
      </c>
      <c r="E24" s="130"/>
      <c r="F24" s="16">
        <f>F23*6%</f>
        <v>23.001599999999996</v>
      </c>
      <c r="G24" s="15"/>
      <c r="H24" s="11"/>
      <c r="I24" s="11"/>
    </row>
    <row r="25" spans="1:9" x14ac:dyDescent="0.25">
      <c r="A25" s="13"/>
      <c r="B25" s="12"/>
      <c r="C25" s="13"/>
      <c r="D25" s="129" t="s">
        <v>33</v>
      </c>
      <c r="E25" s="130"/>
      <c r="F25" s="16">
        <f>SUM(F23:F24)</f>
        <v>406.36159999999995</v>
      </c>
      <c r="G25" s="15"/>
      <c r="H25" s="11"/>
      <c r="I25" s="11"/>
    </row>
    <row r="26" spans="1:9" x14ac:dyDescent="0.25">
      <c r="A26" s="7">
        <v>20</v>
      </c>
      <c r="B26" s="8" t="s">
        <v>34</v>
      </c>
      <c r="C26" s="7" t="s">
        <v>12</v>
      </c>
      <c r="D26" s="7">
        <v>10</v>
      </c>
      <c r="E26" s="115">
        <v>1.33</v>
      </c>
      <c r="F26" s="9">
        <f>D26*E26</f>
        <v>13.3</v>
      </c>
      <c r="G26" s="10">
        <v>0.13</v>
      </c>
      <c r="H26" s="11"/>
      <c r="I26" s="11"/>
    </row>
    <row r="27" spans="1:9" x14ac:dyDescent="0.25">
      <c r="A27" s="7">
        <v>21</v>
      </c>
      <c r="B27" s="8" t="s">
        <v>35</v>
      </c>
      <c r="C27" s="7" t="s">
        <v>12</v>
      </c>
      <c r="D27" s="7">
        <v>2</v>
      </c>
      <c r="E27" s="115">
        <v>1.77</v>
      </c>
      <c r="F27" s="9">
        <f t="shared" ref="F27:F36" si="1">D27*E27</f>
        <v>3.54</v>
      </c>
      <c r="G27" s="10">
        <v>0.13</v>
      </c>
      <c r="H27" s="11"/>
      <c r="I27" s="11"/>
    </row>
    <row r="28" spans="1:9" x14ac:dyDescent="0.25">
      <c r="A28" s="7">
        <v>22</v>
      </c>
      <c r="B28" s="8" t="s">
        <v>36</v>
      </c>
      <c r="C28" s="7" t="s">
        <v>9</v>
      </c>
      <c r="D28" s="7">
        <v>5</v>
      </c>
      <c r="E28" s="115">
        <v>1.33</v>
      </c>
      <c r="F28" s="9">
        <f t="shared" si="1"/>
        <v>6.65</v>
      </c>
      <c r="G28" s="10">
        <v>0.13</v>
      </c>
      <c r="H28" s="11"/>
      <c r="I28" s="11"/>
    </row>
    <row r="29" spans="1:9" x14ac:dyDescent="0.25">
      <c r="A29" s="7">
        <v>23</v>
      </c>
      <c r="B29" s="8" t="s">
        <v>37</v>
      </c>
      <c r="C29" s="7" t="s">
        <v>9</v>
      </c>
      <c r="D29" s="7">
        <v>2</v>
      </c>
      <c r="E29" s="115">
        <v>1.06</v>
      </c>
      <c r="F29" s="9">
        <f t="shared" si="1"/>
        <v>2.12</v>
      </c>
      <c r="G29" s="10">
        <v>0.13</v>
      </c>
      <c r="H29" s="11"/>
      <c r="I29" s="11"/>
    </row>
    <row r="30" spans="1:9" ht="30" x14ac:dyDescent="0.25">
      <c r="A30" s="7">
        <v>24</v>
      </c>
      <c r="B30" s="8" t="s">
        <v>38</v>
      </c>
      <c r="C30" s="7" t="s">
        <v>12</v>
      </c>
      <c r="D30" s="7">
        <v>5</v>
      </c>
      <c r="E30" s="110">
        <v>8.85</v>
      </c>
      <c r="F30" s="9">
        <f t="shared" si="1"/>
        <v>44.25</v>
      </c>
      <c r="G30" s="15">
        <v>0.13</v>
      </c>
      <c r="H30" s="11"/>
      <c r="I30" s="11"/>
    </row>
    <row r="31" spans="1:9" x14ac:dyDescent="0.25">
      <c r="A31" s="7">
        <v>25</v>
      </c>
      <c r="B31" s="8" t="s">
        <v>39</v>
      </c>
      <c r="C31" s="7" t="s">
        <v>12</v>
      </c>
      <c r="D31" s="7">
        <v>10</v>
      </c>
      <c r="E31" s="115">
        <v>0.71</v>
      </c>
      <c r="F31" s="9">
        <f t="shared" si="1"/>
        <v>7.1</v>
      </c>
      <c r="G31" s="10">
        <v>0.13</v>
      </c>
      <c r="H31" s="11"/>
      <c r="I31" s="11"/>
    </row>
    <row r="32" spans="1:9" x14ac:dyDescent="0.25">
      <c r="A32" s="7">
        <v>26</v>
      </c>
      <c r="B32" s="8" t="s">
        <v>40</v>
      </c>
      <c r="C32" s="7" t="s">
        <v>12</v>
      </c>
      <c r="D32" s="7">
        <v>10</v>
      </c>
      <c r="E32" s="115">
        <v>0.8</v>
      </c>
      <c r="F32" s="9">
        <f t="shared" si="1"/>
        <v>8</v>
      </c>
      <c r="G32" s="10">
        <v>0.13</v>
      </c>
      <c r="H32" s="11"/>
      <c r="I32" s="11"/>
    </row>
    <row r="33" spans="1:9" x14ac:dyDescent="0.25">
      <c r="A33" s="7">
        <v>27</v>
      </c>
      <c r="B33" s="8" t="s">
        <v>41</v>
      </c>
      <c r="C33" s="7" t="s">
        <v>12</v>
      </c>
      <c r="D33" s="7">
        <v>30</v>
      </c>
      <c r="E33" s="115">
        <v>1.77</v>
      </c>
      <c r="F33" s="9">
        <f t="shared" si="1"/>
        <v>53.1</v>
      </c>
      <c r="G33" s="10">
        <v>0.13</v>
      </c>
      <c r="H33" s="11"/>
      <c r="I33" s="11"/>
    </row>
    <row r="34" spans="1:9" x14ac:dyDescent="0.25">
      <c r="A34" s="7">
        <v>28</v>
      </c>
      <c r="B34" s="8" t="s">
        <v>42</v>
      </c>
      <c r="C34" s="7" t="s">
        <v>12</v>
      </c>
      <c r="D34" s="7">
        <v>5</v>
      </c>
      <c r="E34" s="115">
        <v>2.57</v>
      </c>
      <c r="F34" s="9">
        <f t="shared" si="1"/>
        <v>12.85</v>
      </c>
      <c r="G34" s="10">
        <v>0.13</v>
      </c>
      <c r="H34" s="11"/>
      <c r="I34" s="11"/>
    </row>
    <row r="35" spans="1:9" ht="30" x14ac:dyDescent="0.25">
      <c r="A35" s="7">
        <v>29</v>
      </c>
      <c r="B35" s="8" t="s">
        <v>43</v>
      </c>
      <c r="C35" s="7" t="s">
        <v>12</v>
      </c>
      <c r="D35" s="7">
        <v>5</v>
      </c>
      <c r="E35" s="115">
        <v>3.1</v>
      </c>
      <c r="F35" s="9">
        <f t="shared" si="1"/>
        <v>15.5</v>
      </c>
      <c r="G35" s="10">
        <v>0.13</v>
      </c>
      <c r="H35" s="11"/>
      <c r="I35" s="11"/>
    </row>
    <row r="36" spans="1:9" x14ac:dyDescent="0.25">
      <c r="A36" s="7">
        <v>30</v>
      </c>
      <c r="B36" s="8" t="s">
        <v>44</v>
      </c>
      <c r="C36" s="7" t="s">
        <v>12</v>
      </c>
      <c r="D36" s="7">
        <v>5</v>
      </c>
      <c r="E36" s="115">
        <v>3.54</v>
      </c>
      <c r="F36" s="9">
        <f t="shared" si="1"/>
        <v>17.7</v>
      </c>
      <c r="G36" s="10">
        <v>0.13</v>
      </c>
      <c r="H36" s="11"/>
      <c r="I36" s="11"/>
    </row>
    <row r="37" spans="1:9" x14ac:dyDescent="0.25">
      <c r="A37" s="7"/>
      <c r="B37" s="8"/>
      <c r="C37" s="7"/>
      <c r="D37" s="3">
        <f>SUM(D26:D36)</f>
        <v>89</v>
      </c>
      <c r="E37" s="115"/>
      <c r="F37" s="9"/>
      <c r="G37" s="10"/>
      <c r="H37" s="11"/>
      <c r="I37" s="11"/>
    </row>
    <row r="38" spans="1:9" x14ac:dyDescent="0.25">
      <c r="A38" s="13"/>
      <c r="B38" s="12"/>
      <c r="C38" s="13"/>
      <c r="D38" s="129" t="s">
        <v>31</v>
      </c>
      <c r="E38" s="130"/>
      <c r="F38" s="16">
        <f>SUM(F26:F36)</f>
        <v>184.10999999999999</v>
      </c>
      <c r="G38" s="15"/>
      <c r="H38" s="11"/>
      <c r="I38" s="11"/>
    </row>
    <row r="39" spans="1:9" x14ac:dyDescent="0.25">
      <c r="A39" s="13"/>
      <c r="B39" s="12"/>
      <c r="C39" s="13"/>
      <c r="D39" s="129" t="s">
        <v>45</v>
      </c>
      <c r="E39" s="130"/>
      <c r="F39" s="16">
        <f>F38*13%</f>
        <v>23.9343</v>
      </c>
      <c r="G39" s="15"/>
      <c r="H39" s="11"/>
      <c r="I39" s="11"/>
    </row>
    <row r="40" spans="1:9" x14ac:dyDescent="0.25">
      <c r="A40" s="13"/>
      <c r="B40" s="12"/>
      <c r="C40" s="13"/>
      <c r="D40" s="129" t="s">
        <v>33</v>
      </c>
      <c r="E40" s="130"/>
      <c r="F40" s="16">
        <f>SUM(F38:F39)</f>
        <v>208.04429999999999</v>
      </c>
      <c r="G40" s="15"/>
      <c r="H40" s="11"/>
      <c r="I40" s="11"/>
    </row>
    <row r="41" spans="1:9" ht="30" x14ac:dyDescent="0.25">
      <c r="A41" s="7">
        <v>31</v>
      </c>
      <c r="B41" s="8" t="s">
        <v>46</v>
      </c>
      <c r="C41" s="7" t="s">
        <v>47</v>
      </c>
      <c r="D41" s="7">
        <v>1</v>
      </c>
      <c r="E41" s="9">
        <v>2.5299999999999998</v>
      </c>
      <c r="F41" s="9">
        <f>D41*E41</f>
        <v>2.5299999999999998</v>
      </c>
      <c r="G41" s="10">
        <v>0.24</v>
      </c>
      <c r="H41" s="11"/>
      <c r="I41" s="11"/>
    </row>
    <row r="42" spans="1:9" ht="36" customHeight="1" x14ac:dyDescent="0.25">
      <c r="A42" s="7">
        <v>32</v>
      </c>
      <c r="B42" s="8" t="s">
        <v>48</v>
      </c>
      <c r="C42" s="7" t="s">
        <v>9</v>
      </c>
      <c r="D42" s="7">
        <v>2</v>
      </c>
      <c r="E42" s="9">
        <v>7.26</v>
      </c>
      <c r="F42" s="9">
        <f t="shared" ref="F42:F44" si="2">D42*E42</f>
        <v>14.52</v>
      </c>
      <c r="G42" s="10">
        <v>0.24</v>
      </c>
      <c r="H42" s="11"/>
      <c r="I42" s="11"/>
    </row>
    <row r="43" spans="1:9" x14ac:dyDescent="0.25">
      <c r="A43" s="7">
        <v>33</v>
      </c>
      <c r="B43" s="8" t="s">
        <v>49</v>
      </c>
      <c r="C43" s="7" t="s">
        <v>12</v>
      </c>
      <c r="D43" s="7">
        <v>3</v>
      </c>
      <c r="E43" s="9">
        <v>2.42</v>
      </c>
      <c r="F43" s="9">
        <f t="shared" si="2"/>
        <v>7.26</v>
      </c>
      <c r="G43" s="10">
        <v>0.24</v>
      </c>
      <c r="H43" s="17"/>
      <c r="I43" s="17"/>
    </row>
    <row r="44" spans="1:9" x14ac:dyDescent="0.25">
      <c r="A44" s="7">
        <v>34</v>
      </c>
      <c r="B44" s="8" t="s">
        <v>50</v>
      </c>
      <c r="C44" s="7" t="s">
        <v>12</v>
      </c>
      <c r="D44" s="7">
        <v>1</v>
      </c>
      <c r="E44" s="18">
        <v>43.55</v>
      </c>
      <c r="F44" s="9">
        <f t="shared" si="2"/>
        <v>43.55</v>
      </c>
      <c r="G44" s="10">
        <v>0.24</v>
      </c>
      <c r="H44" s="19"/>
      <c r="I44" s="19"/>
    </row>
    <row r="45" spans="1:9" x14ac:dyDescent="0.25">
      <c r="A45" s="13"/>
      <c r="B45" s="12"/>
      <c r="C45" s="13"/>
      <c r="D45" s="129" t="s">
        <v>31</v>
      </c>
      <c r="E45" s="130"/>
      <c r="F45" s="16">
        <f>SUM(F41:F44)</f>
        <v>67.86</v>
      </c>
      <c r="G45" s="15"/>
      <c r="H45" s="11"/>
      <c r="I45" s="11"/>
    </row>
    <row r="46" spans="1:9" x14ac:dyDescent="0.25">
      <c r="A46" s="13"/>
      <c r="B46" s="12"/>
      <c r="C46" s="13"/>
      <c r="D46" s="129" t="s">
        <v>51</v>
      </c>
      <c r="E46" s="130"/>
      <c r="F46" s="16">
        <f>F45*24%</f>
        <v>16.2864</v>
      </c>
      <c r="G46" s="15"/>
      <c r="H46" s="11"/>
      <c r="I46" s="11"/>
    </row>
    <row r="47" spans="1:9" x14ac:dyDescent="0.25">
      <c r="A47" s="13"/>
      <c r="B47" s="12"/>
      <c r="C47" s="13"/>
      <c r="D47" s="129" t="s">
        <v>33</v>
      </c>
      <c r="E47" s="130"/>
      <c r="F47" s="16">
        <f>SUM(F45:F46)</f>
        <v>84.1464</v>
      </c>
      <c r="G47" s="15"/>
      <c r="H47" s="11"/>
      <c r="I47" s="11"/>
    </row>
    <row r="48" spans="1:9" x14ac:dyDescent="0.25">
      <c r="A48" s="20"/>
      <c r="B48" s="21"/>
      <c r="C48" s="20"/>
      <c r="D48" s="156" t="s">
        <v>52</v>
      </c>
      <c r="E48" s="157"/>
      <c r="F48" s="22">
        <f>F23+F38+F45</f>
        <v>635.32999999999993</v>
      </c>
      <c r="G48" s="15"/>
      <c r="H48" s="23">
        <f>F45+F38+F23</f>
        <v>635.32999999999993</v>
      </c>
      <c r="I48" s="11"/>
    </row>
    <row r="49" spans="1:9" x14ac:dyDescent="0.25">
      <c r="A49" s="20"/>
      <c r="B49" s="21"/>
      <c r="C49" s="20"/>
      <c r="D49" s="156" t="s">
        <v>32</v>
      </c>
      <c r="E49" s="157"/>
      <c r="F49" s="22">
        <f>F24</f>
        <v>23.001599999999996</v>
      </c>
      <c r="G49" s="15"/>
      <c r="H49" s="11"/>
      <c r="I49" s="11"/>
    </row>
    <row r="50" spans="1:9" x14ac:dyDescent="0.25">
      <c r="A50" s="20"/>
      <c r="B50" s="21"/>
      <c r="C50" s="20"/>
      <c r="D50" s="156" t="s">
        <v>45</v>
      </c>
      <c r="E50" s="157"/>
      <c r="F50" s="22">
        <f>F39</f>
        <v>23.9343</v>
      </c>
      <c r="G50" s="15"/>
      <c r="H50" s="11"/>
      <c r="I50" s="11"/>
    </row>
    <row r="51" spans="1:9" x14ac:dyDescent="0.25">
      <c r="A51" s="20"/>
      <c r="B51" s="21"/>
      <c r="C51" s="20"/>
      <c r="D51" s="156" t="s">
        <v>51</v>
      </c>
      <c r="E51" s="157"/>
      <c r="F51" s="22">
        <f>F46</f>
        <v>16.2864</v>
      </c>
      <c r="G51" s="15"/>
      <c r="H51" s="11"/>
      <c r="I51" s="11"/>
    </row>
    <row r="52" spans="1:9" x14ac:dyDescent="0.25">
      <c r="A52" s="20"/>
      <c r="B52" s="21"/>
      <c r="C52" s="20"/>
      <c r="D52" s="156" t="s">
        <v>33</v>
      </c>
      <c r="E52" s="157"/>
      <c r="F52" s="22">
        <f>SUM(F48:F51)</f>
        <v>698.55229999999995</v>
      </c>
      <c r="G52" s="15"/>
      <c r="H52" s="11"/>
      <c r="I52" s="23">
        <f>F47+F40+F25</f>
        <v>698.55229999999995</v>
      </c>
    </row>
  </sheetData>
  <mergeCells count="15">
    <mergeCell ref="D39:E39"/>
    <mergeCell ref="A1:F1"/>
    <mergeCell ref="D23:E23"/>
    <mergeCell ref="D24:E24"/>
    <mergeCell ref="D25:E25"/>
    <mergeCell ref="D38:E38"/>
    <mergeCell ref="D50:E50"/>
    <mergeCell ref="D51:E51"/>
    <mergeCell ref="D52:E52"/>
    <mergeCell ref="D40:E40"/>
    <mergeCell ref="D45:E45"/>
    <mergeCell ref="D46:E46"/>
    <mergeCell ref="D47:E47"/>
    <mergeCell ref="D48:E48"/>
    <mergeCell ref="D49:E4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95776-C176-4505-BB70-8FF266F9F99B}">
  <dimension ref="A1:B11"/>
  <sheetViews>
    <sheetView workbookViewId="0">
      <selection sqref="A1:B11"/>
    </sheetView>
  </sheetViews>
  <sheetFormatPr defaultRowHeight="15" x14ac:dyDescent="0.25"/>
  <cols>
    <col min="1" max="1" width="19.42578125" customWidth="1"/>
    <col min="2" max="2" width="10.5703125" bestFit="1" customWidth="1"/>
  </cols>
  <sheetData>
    <row r="1" spans="1:2" ht="20.100000000000001" customHeight="1" x14ac:dyDescent="0.25">
      <c r="A1" s="97" t="s">
        <v>377</v>
      </c>
      <c r="B1" s="98">
        <v>1681.24</v>
      </c>
    </row>
    <row r="2" spans="1:2" ht="20.100000000000001" customHeight="1" x14ac:dyDescent="0.25">
      <c r="A2" s="97" t="s">
        <v>378</v>
      </c>
      <c r="B2" s="98">
        <v>3673.54</v>
      </c>
    </row>
    <row r="3" spans="1:2" ht="20.100000000000001" customHeight="1" x14ac:dyDescent="0.25">
      <c r="A3" s="97" t="s">
        <v>379</v>
      </c>
      <c r="B3" s="98">
        <v>32879.300000000003</v>
      </c>
    </row>
    <row r="4" spans="1:2" ht="20.100000000000001" customHeight="1" x14ac:dyDescent="0.25">
      <c r="A4" s="97" t="s">
        <v>380</v>
      </c>
      <c r="B4" s="98">
        <v>33807.19</v>
      </c>
    </row>
    <row r="5" spans="1:2" ht="20.100000000000001" customHeight="1" x14ac:dyDescent="0.25">
      <c r="A5" s="97" t="s">
        <v>381</v>
      </c>
      <c r="B5" s="98">
        <v>16822.099999999999</v>
      </c>
    </row>
    <row r="6" spans="1:2" ht="20.100000000000001" customHeight="1" x14ac:dyDescent="0.25">
      <c r="A6" s="97" t="s">
        <v>382</v>
      </c>
      <c r="B6" s="98">
        <v>671.62</v>
      </c>
    </row>
    <row r="7" spans="1:2" ht="20.100000000000001" customHeight="1" x14ac:dyDescent="0.25">
      <c r="A7" s="97" t="s">
        <v>383</v>
      </c>
      <c r="B7" s="98">
        <v>2670.87</v>
      </c>
    </row>
    <row r="8" spans="1:2" ht="20.100000000000001" customHeight="1" x14ac:dyDescent="0.25">
      <c r="A8" s="97" t="s">
        <v>384</v>
      </c>
      <c r="B8" s="98">
        <v>138.6</v>
      </c>
    </row>
    <row r="9" spans="1:2" ht="20.100000000000001" customHeight="1" x14ac:dyDescent="0.25">
      <c r="A9" s="97" t="s">
        <v>385</v>
      </c>
      <c r="B9" s="98">
        <v>4626.8100000000004</v>
      </c>
    </row>
    <row r="10" spans="1:2" ht="20.100000000000001" customHeight="1" x14ac:dyDescent="0.25">
      <c r="A10" s="97" t="s">
        <v>386</v>
      </c>
      <c r="B10" s="98">
        <v>698.55</v>
      </c>
    </row>
    <row r="11" spans="1:2" ht="20.100000000000001" customHeight="1" x14ac:dyDescent="0.25">
      <c r="A11" s="97"/>
      <c r="B11" s="98">
        <f>SUM(B1:B10)</f>
        <v>97669.819999999992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58BA8-09C0-498B-A42F-79DEC79995A2}">
  <dimension ref="A1:I122"/>
  <sheetViews>
    <sheetView topLeftCell="A95" workbookViewId="0">
      <selection activeCell="D109" sqref="D109"/>
    </sheetView>
  </sheetViews>
  <sheetFormatPr defaultRowHeight="15" x14ac:dyDescent="0.25"/>
  <cols>
    <col min="1" max="1" width="4.42578125" bestFit="1" customWidth="1"/>
    <col min="2" max="2" width="57.85546875" customWidth="1"/>
    <col min="3" max="3" width="10.7109375" customWidth="1"/>
    <col min="4" max="4" width="10.5703125" customWidth="1"/>
    <col min="5" max="5" width="11.7109375" style="102" customWidth="1"/>
    <col min="6" max="6" width="11.140625" style="102" customWidth="1"/>
    <col min="7" max="7" width="9.5703125" style="103" bestFit="1" customWidth="1"/>
    <col min="8" max="9" width="9.5703125" bestFit="1" customWidth="1"/>
  </cols>
  <sheetData>
    <row r="1" spans="1:7" s="2" customFormat="1" x14ac:dyDescent="0.25">
      <c r="A1" s="161" t="s">
        <v>374</v>
      </c>
      <c r="B1" s="162"/>
      <c r="C1" s="162"/>
      <c r="D1" s="162"/>
      <c r="E1" s="162"/>
      <c r="F1" s="163"/>
      <c r="G1" s="1"/>
    </row>
    <row r="2" spans="1:7" ht="30" x14ac:dyDescent="0.25">
      <c r="A2" s="100" t="s">
        <v>1</v>
      </c>
      <c r="B2" s="100" t="s">
        <v>2</v>
      </c>
      <c r="C2" s="100" t="s">
        <v>3</v>
      </c>
      <c r="D2" s="100" t="s">
        <v>4</v>
      </c>
      <c r="E2" s="4" t="s">
        <v>5</v>
      </c>
      <c r="F2" s="4" t="s">
        <v>6</v>
      </c>
      <c r="G2" s="5" t="s">
        <v>7</v>
      </c>
    </row>
    <row r="3" spans="1:7" ht="30" x14ac:dyDescent="0.25">
      <c r="A3" s="70">
        <v>1</v>
      </c>
      <c r="B3" s="73" t="s">
        <v>8</v>
      </c>
      <c r="C3" s="70" t="s">
        <v>9</v>
      </c>
      <c r="D3" s="70">
        <v>5</v>
      </c>
      <c r="E3" s="9">
        <v>6.52</v>
      </c>
      <c r="F3" s="104">
        <f>D3*E3</f>
        <v>32.599999999999994</v>
      </c>
      <c r="G3" s="105">
        <v>0.06</v>
      </c>
    </row>
    <row r="4" spans="1:7" x14ac:dyDescent="0.25">
      <c r="A4" s="70">
        <v>2</v>
      </c>
      <c r="B4" s="73" t="s">
        <v>10</v>
      </c>
      <c r="C4" s="70" t="s">
        <v>9</v>
      </c>
      <c r="D4" s="70">
        <v>4</v>
      </c>
      <c r="E4" s="9">
        <v>8.49</v>
      </c>
      <c r="F4" s="104">
        <f t="shared" ref="F4:F21" si="0">D4*E4</f>
        <v>33.96</v>
      </c>
      <c r="G4" s="105">
        <v>0.06</v>
      </c>
    </row>
    <row r="5" spans="1:7" x14ac:dyDescent="0.25">
      <c r="A5" s="70">
        <v>3</v>
      </c>
      <c r="B5" s="73" t="s">
        <v>11</v>
      </c>
      <c r="C5" s="70" t="s">
        <v>12</v>
      </c>
      <c r="D5" s="70">
        <v>2</v>
      </c>
      <c r="E5" s="104">
        <v>5.66</v>
      </c>
      <c r="F5" s="104">
        <f t="shared" si="0"/>
        <v>11.32</v>
      </c>
      <c r="G5" s="105">
        <v>0.06</v>
      </c>
    </row>
    <row r="6" spans="1:7" ht="30" x14ac:dyDescent="0.25">
      <c r="A6" s="70">
        <v>4</v>
      </c>
      <c r="B6" s="73" t="s">
        <v>13</v>
      </c>
      <c r="C6" s="70" t="s">
        <v>12</v>
      </c>
      <c r="D6" s="70">
        <v>1</v>
      </c>
      <c r="E6" s="104">
        <v>6.32</v>
      </c>
      <c r="F6" s="104">
        <f t="shared" si="0"/>
        <v>6.32</v>
      </c>
      <c r="G6" s="105">
        <v>0.06</v>
      </c>
    </row>
    <row r="7" spans="1:7" ht="30" x14ac:dyDescent="0.25">
      <c r="A7" s="70">
        <v>5</v>
      </c>
      <c r="B7" s="73" t="s">
        <v>14</v>
      </c>
      <c r="C7" s="70" t="s">
        <v>12</v>
      </c>
      <c r="D7" s="70">
        <v>5</v>
      </c>
      <c r="E7" s="104">
        <v>1.68</v>
      </c>
      <c r="F7" s="104">
        <f t="shared" si="0"/>
        <v>8.4</v>
      </c>
      <c r="G7" s="105">
        <v>0.06</v>
      </c>
    </row>
    <row r="8" spans="1:7" ht="45" x14ac:dyDescent="0.25">
      <c r="A8" s="70">
        <v>6</v>
      </c>
      <c r="B8" s="73" t="s">
        <v>15</v>
      </c>
      <c r="C8" s="70" t="s">
        <v>16</v>
      </c>
      <c r="D8" s="70">
        <v>2</v>
      </c>
      <c r="E8" s="104">
        <v>12.26</v>
      </c>
      <c r="F8" s="104">
        <f t="shared" si="0"/>
        <v>24.52</v>
      </c>
      <c r="G8" s="105">
        <v>0.06</v>
      </c>
    </row>
    <row r="9" spans="1:7" ht="45" x14ac:dyDescent="0.25">
      <c r="A9" s="70">
        <v>7</v>
      </c>
      <c r="B9" s="73" t="s">
        <v>17</v>
      </c>
      <c r="C9" s="70" t="s">
        <v>9</v>
      </c>
      <c r="D9" s="70">
        <v>5</v>
      </c>
      <c r="E9" s="104">
        <v>3.38</v>
      </c>
      <c r="F9" s="104">
        <f t="shared" si="0"/>
        <v>16.899999999999999</v>
      </c>
      <c r="G9" s="105">
        <v>0.06</v>
      </c>
    </row>
    <row r="10" spans="1:7" ht="30" x14ac:dyDescent="0.25">
      <c r="A10" s="70">
        <v>8</v>
      </c>
      <c r="B10" s="73" t="s">
        <v>18</v>
      </c>
      <c r="C10" s="70" t="s">
        <v>19</v>
      </c>
      <c r="D10" s="70">
        <v>11</v>
      </c>
      <c r="E10" s="104">
        <v>4.47</v>
      </c>
      <c r="F10" s="104">
        <f t="shared" si="0"/>
        <v>49.169999999999995</v>
      </c>
      <c r="G10" s="105">
        <v>0.06</v>
      </c>
    </row>
    <row r="11" spans="1:7" ht="30" x14ac:dyDescent="0.25">
      <c r="A11" s="70">
        <v>9</v>
      </c>
      <c r="B11" s="73" t="s">
        <v>20</v>
      </c>
      <c r="C11" s="70" t="s">
        <v>9</v>
      </c>
      <c r="D11" s="70">
        <v>10</v>
      </c>
      <c r="E11" s="104">
        <v>3.01</v>
      </c>
      <c r="F11" s="104">
        <f t="shared" si="0"/>
        <v>30.099999999999998</v>
      </c>
      <c r="G11" s="105">
        <v>0.06</v>
      </c>
    </row>
    <row r="12" spans="1:7" ht="30" x14ac:dyDescent="0.25">
      <c r="A12" s="70">
        <v>10</v>
      </c>
      <c r="B12" s="73" t="s">
        <v>21</v>
      </c>
      <c r="C12" s="70" t="s">
        <v>9</v>
      </c>
      <c r="D12" s="70">
        <v>3</v>
      </c>
      <c r="E12" s="104">
        <v>5.19</v>
      </c>
      <c r="F12" s="104">
        <f t="shared" si="0"/>
        <v>15.57</v>
      </c>
      <c r="G12" s="105">
        <v>0.06</v>
      </c>
    </row>
    <row r="13" spans="1:7" x14ac:dyDescent="0.25">
      <c r="A13" s="70">
        <v>11</v>
      </c>
      <c r="B13" s="73" t="s">
        <v>22</v>
      </c>
      <c r="C13" s="70" t="s">
        <v>9</v>
      </c>
      <c r="D13" s="70">
        <v>5</v>
      </c>
      <c r="E13" s="104">
        <v>4.54</v>
      </c>
      <c r="F13" s="104">
        <f t="shared" si="0"/>
        <v>22.7</v>
      </c>
      <c r="G13" s="105">
        <v>0.06</v>
      </c>
    </row>
    <row r="14" spans="1:7" ht="60" x14ac:dyDescent="0.25">
      <c r="A14" s="70">
        <v>12</v>
      </c>
      <c r="B14" s="73" t="s">
        <v>23</v>
      </c>
      <c r="C14" s="70" t="s">
        <v>9</v>
      </c>
      <c r="D14" s="70">
        <v>5</v>
      </c>
      <c r="E14" s="104">
        <v>5.57</v>
      </c>
      <c r="F14" s="104">
        <f t="shared" si="0"/>
        <v>27.85</v>
      </c>
      <c r="G14" s="105">
        <v>0.06</v>
      </c>
    </row>
    <row r="15" spans="1:7" ht="30" x14ac:dyDescent="0.25">
      <c r="A15" s="70">
        <v>13</v>
      </c>
      <c r="B15" s="73" t="s">
        <v>24</v>
      </c>
      <c r="C15" s="70" t="s">
        <v>12</v>
      </c>
      <c r="D15" s="70">
        <v>5</v>
      </c>
      <c r="E15" s="104">
        <v>2.84</v>
      </c>
      <c r="F15" s="104">
        <f t="shared" si="0"/>
        <v>14.2</v>
      </c>
      <c r="G15" s="105">
        <v>0.06</v>
      </c>
    </row>
    <row r="16" spans="1:7" ht="30" x14ac:dyDescent="0.25">
      <c r="A16" s="70">
        <v>14</v>
      </c>
      <c r="B16" s="73" t="s">
        <v>25</v>
      </c>
      <c r="C16" s="70" t="s">
        <v>9</v>
      </c>
      <c r="D16" s="70">
        <v>5</v>
      </c>
      <c r="E16" s="104">
        <v>5.25</v>
      </c>
      <c r="F16" s="104">
        <f t="shared" si="0"/>
        <v>26.25</v>
      </c>
      <c r="G16" s="105">
        <v>0.06</v>
      </c>
    </row>
    <row r="17" spans="1:7" ht="45" x14ac:dyDescent="0.25">
      <c r="A17" s="70">
        <v>15</v>
      </c>
      <c r="B17" s="73" t="s">
        <v>26</v>
      </c>
      <c r="C17" s="70" t="s">
        <v>9</v>
      </c>
      <c r="D17" s="70">
        <v>5</v>
      </c>
      <c r="E17" s="104">
        <v>2.79</v>
      </c>
      <c r="F17" s="104">
        <f t="shared" si="0"/>
        <v>13.95</v>
      </c>
      <c r="G17" s="105">
        <v>0.06</v>
      </c>
    </row>
    <row r="18" spans="1:7" ht="30" x14ac:dyDescent="0.25">
      <c r="A18" s="70">
        <v>16</v>
      </c>
      <c r="B18" s="73" t="s">
        <v>27</v>
      </c>
      <c r="C18" s="70" t="s">
        <v>9</v>
      </c>
      <c r="D18" s="70">
        <v>2</v>
      </c>
      <c r="E18" s="104">
        <v>7.36</v>
      </c>
      <c r="F18" s="104">
        <f t="shared" si="0"/>
        <v>14.72</v>
      </c>
      <c r="G18" s="105">
        <v>0.06</v>
      </c>
    </row>
    <row r="19" spans="1:7" x14ac:dyDescent="0.25">
      <c r="A19" s="70">
        <v>17</v>
      </c>
      <c r="B19" s="73" t="s">
        <v>28</v>
      </c>
      <c r="C19" s="70" t="s">
        <v>12</v>
      </c>
      <c r="D19" s="70">
        <v>7</v>
      </c>
      <c r="E19" s="104">
        <v>3.3</v>
      </c>
      <c r="F19" s="104">
        <f t="shared" si="0"/>
        <v>23.099999999999998</v>
      </c>
      <c r="G19" s="105">
        <v>0.06</v>
      </c>
    </row>
    <row r="20" spans="1:7" x14ac:dyDescent="0.25">
      <c r="A20" s="70">
        <v>18</v>
      </c>
      <c r="B20" s="73" t="s">
        <v>29</v>
      </c>
      <c r="C20" s="70" t="s">
        <v>12</v>
      </c>
      <c r="D20" s="70">
        <v>3</v>
      </c>
      <c r="E20" s="104">
        <v>2.36</v>
      </c>
      <c r="F20" s="104">
        <f t="shared" si="0"/>
        <v>7.08</v>
      </c>
      <c r="G20" s="105">
        <v>0.06</v>
      </c>
    </row>
    <row r="21" spans="1:7" x14ac:dyDescent="0.25">
      <c r="A21" s="70">
        <v>19</v>
      </c>
      <c r="B21" s="73" t="s">
        <v>373</v>
      </c>
      <c r="C21" s="70" t="s">
        <v>12</v>
      </c>
      <c r="D21" s="70">
        <v>3</v>
      </c>
      <c r="E21" s="104">
        <v>2.17</v>
      </c>
      <c r="F21" s="104">
        <f t="shared" si="0"/>
        <v>6.51</v>
      </c>
      <c r="G21" s="105">
        <v>0.06</v>
      </c>
    </row>
    <row r="22" spans="1:7" x14ac:dyDescent="0.25">
      <c r="A22" s="70"/>
      <c r="B22" s="73"/>
      <c r="C22" s="70"/>
      <c r="D22" s="100">
        <f>SUM(D3:D21)</f>
        <v>88</v>
      </c>
      <c r="E22" s="111"/>
      <c r="F22" s="104"/>
      <c r="G22" s="105"/>
    </row>
    <row r="23" spans="1:7" s="11" customFormat="1" ht="15" customHeight="1" x14ac:dyDescent="0.25">
      <c r="A23" s="13"/>
      <c r="B23" s="12"/>
      <c r="C23" s="13"/>
      <c r="D23" s="129" t="s">
        <v>31</v>
      </c>
      <c r="E23" s="130"/>
      <c r="F23" s="16">
        <f>SUM(F3:F21)</f>
        <v>385.21999999999997</v>
      </c>
      <c r="G23" s="15"/>
    </row>
    <row r="24" spans="1:7" s="11" customFormat="1" ht="15" customHeight="1" x14ac:dyDescent="0.25">
      <c r="A24" s="13"/>
      <c r="B24" s="12"/>
      <c r="C24" s="13"/>
      <c r="D24" s="129" t="s">
        <v>32</v>
      </c>
      <c r="E24" s="130"/>
      <c r="F24" s="16">
        <f>F23*6%</f>
        <v>23.113199999999999</v>
      </c>
      <c r="G24" s="15"/>
    </row>
    <row r="25" spans="1:7" s="11" customFormat="1" ht="15" customHeight="1" x14ac:dyDescent="0.25">
      <c r="A25" s="13"/>
      <c r="B25" s="12"/>
      <c r="C25" s="13"/>
      <c r="D25" s="129" t="s">
        <v>33</v>
      </c>
      <c r="E25" s="130"/>
      <c r="F25" s="16">
        <f>SUM(F23:F24)</f>
        <v>408.33319999999998</v>
      </c>
      <c r="G25" s="15"/>
    </row>
    <row r="26" spans="1:7" x14ac:dyDescent="0.25">
      <c r="A26" s="70">
        <v>20</v>
      </c>
      <c r="B26" s="73" t="s">
        <v>34</v>
      </c>
      <c r="C26" s="70" t="s">
        <v>12</v>
      </c>
      <c r="D26" s="70">
        <v>5</v>
      </c>
      <c r="E26" s="111">
        <v>1.33</v>
      </c>
      <c r="F26" s="104">
        <f>D26*E26</f>
        <v>6.65</v>
      </c>
      <c r="G26" s="105">
        <v>0.13</v>
      </c>
    </row>
    <row r="27" spans="1:7" x14ac:dyDescent="0.25">
      <c r="A27" s="70">
        <v>21</v>
      </c>
      <c r="B27" s="73" t="s">
        <v>35</v>
      </c>
      <c r="C27" s="70" t="s">
        <v>12</v>
      </c>
      <c r="D27" s="70">
        <v>3</v>
      </c>
      <c r="E27" s="111">
        <v>1.77</v>
      </c>
      <c r="F27" s="104">
        <f t="shared" ref="F27:F36" si="1">D27*E27</f>
        <v>5.3100000000000005</v>
      </c>
      <c r="G27" s="105">
        <v>0.13</v>
      </c>
    </row>
    <row r="28" spans="1:7" x14ac:dyDescent="0.25">
      <c r="A28" s="70">
        <v>22</v>
      </c>
      <c r="B28" s="73" t="s">
        <v>36</v>
      </c>
      <c r="C28" s="70" t="s">
        <v>9</v>
      </c>
      <c r="D28" s="70">
        <v>3</v>
      </c>
      <c r="E28" s="111">
        <v>1.33</v>
      </c>
      <c r="F28" s="104">
        <f t="shared" si="1"/>
        <v>3.99</v>
      </c>
      <c r="G28" s="105">
        <v>0.13</v>
      </c>
    </row>
    <row r="29" spans="1:7" x14ac:dyDescent="0.25">
      <c r="A29" s="70">
        <v>23</v>
      </c>
      <c r="B29" s="73" t="s">
        <v>37</v>
      </c>
      <c r="C29" s="70" t="s">
        <v>9</v>
      </c>
      <c r="D29" s="70">
        <v>2</v>
      </c>
      <c r="E29" s="111">
        <v>1.06</v>
      </c>
      <c r="F29" s="104">
        <f t="shared" si="1"/>
        <v>2.12</v>
      </c>
      <c r="G29" s="105">
        <v>0.13</v>
      </c>
    </row>
    <row r="30" spans="1:7" ht="30" x14ac:dyDescent="0.25">
      <c r="A30" s="70">
        <v>24</v>
      </c>
      <c r="B30" s="73" t="s">
        <v>38</v>
      </c>
      <c r="C30" s="70" t="s">
        <v>12</v>
      </c>
      <c r="D30" s="70">
        <v>3</v>
      </c>
      <c r="E30" s="111">
        <v>8.85</v>
      </c>
      <c r="F30" s="104">
        <f t="shared" si="1"/>
        <v>26.549999999999997</v>
      </c>
      <c r="G30" s="105">
        <v>0.13</v>
      </c>
    </row>
    <row r="31" spans="1:7" x14ac:dyDescent="0.25">
      <c r="A31" s="70">
        <v>25</v>
      </c>
      <c r="B31" s="73" t="s">
        <v>39</v>
      </c>
      <c r="C31" s="70" t="s">
        <v>12</v>
      </c>
      <c r="D31" s="70">
        <v>2</v>
      </c>
      <c r="E31" s="111">
        <v>0.71</v>
      </c>
      <c r="F31" s="104">
        <f t="shared" si="1"/>
        <v>1.42</v>
      </c>
      <c r="G31" s="105">
        <v>0.13</v>
      </c>
    </row>
    <row r="32" spans="1:7" x14ac:dyDescent="0.25">
      <c r="A32" s="70">
        <v>26</v>
      </c>
      <c r="B32" s="73" t="s">
        <v>40</v>
      </c>
      <c r="C32" s="70" t="s">
        <v>12</v>
      </c>
      <c r="D32" s="70">
        <v>2</v>
      </c>
      <c r="E32" s="111">
        <v>0.8</v>
      </c>
      <c r="F32" s="104">
        <f t="shared" si="1"/>
        <v>1.6</v>
      </c>
      <c r="G32" s="105">
        <v>0.13</v>
      </c>
    </row>
    <row r="33" spans="1:7" x14ac:dyDescent="0.25">
      <c r="A33" s="70">
        <v>27</v>
      </c>
      <c r="B33" s="73" t="s">
        <v>41</v>
      </c>
      <c r="C33" s="70" t="s">
        <v>12</v>
      </c>
      <c r="D33" s="70">
        <v>2</v>
      </c>
      <c r="E33" s="111">
        <v>1.77</v>
      </c>
      <c r="F33" s="104">
        <f t="shared" si="1"/>
        <v>3.54</v>
      </c>
      <c r="G33" s="105">
        <v>0.13</v>
      </c>
    </row>
    <row r="34" spans="1:7" x14ac:dyDescent="0.25">
      <c r="A34" s="70">
        <v>28</v>
      </c>
      <c r="B34" s="73" t="s">
        <v>42</v>
      </c>
      <c r="C34" s="70" t="s">
        <v>12</v>
      </c>
      <c r="D34" s="70">
        <v>1</v>
      </c>
      <c r="E34" s="111">
        <v>2.57</v>
      </c>
      <c r="F34" s="104">
        <f t="shared" si="1"/>
        <v>2.57</v>
      </c>
      <c r="G34" s="105">
        <v>0.13</v>
      </c>
    </row>
    <row r="35" spans="1:7" ht="30" x14ac:dyDescent="0.25">
      <c r="A35" s="70">
        <v>29</v>
      </c>
      <c r="B35" s="73" t="s">
        <v>43</v>
      </c>
      <c r="C35" s="70" t="s">
        <v>12</v>
      </c>
      <c r="D35" s="70">
        <v>3</v>
      </c>
      <c r="E35" s="111">
        <v>3.1</v>
      </c>
      <c r="F35" s="104">
        <f t="shared" si="1"/>
        <v>9.3000000000000007</v>
      </c>
      <c r="G35" s="105">
        <v>0.13</v>
      </c>
    </row>
    <row r="36" spans="1:7" x14ac:dyDescent="0.25">
      <c r="A36" s="70">
        <v>30</v>
      </c>
      <c r="B36" s="73" t="s">
        <v>44</v>
      </c>
      <c r="C36" s="70" t="s">
        <v>12</v>
      </c>
      <c r="D36" s="70">
        <v>1</v>
      </c>
      <c r="E36" s="111">
        <v>3.54</v>
      </c>
      <c r="F36" s="104">
        <f t="shared" si="1"/>
        <v>3.54</v>
      </c>
      <c r="G36" s="105">
        <v>0.13</v>
      </c>
    </row>
    <row r="37" spans="1:7" x14ac:dyDescent="0.25">
      <c r="A37" s="70"/>
      <c r="B37" s="73"/>
      <c r="C37" s="70"/>
      <c r="D37" s="100">
        <f>SUM(D26:D36)</f>
        <v>27</v>
      </c>
      <c r="E37" s="111"/>
      <c r="F37" s="104"/>
      <c r="G37" s="105"/>
    </row>
    <row r="38" spans="1:7" s="11" customFormat="1" ht="15" customHeight="1" x14ac:dyDescent="0.25">
      <c r="A38" s="13"/>
      <c r="B38" s="12"/>
      <c r="C38" s="13"/>
      <c r="D38" s="129" t="s">
        <v>31</v>
      </c>
      <c r="E38" s="130"/>
      <c r="F38" s="16">
        <f>SUM(F26:F36)</f>
        <v>66.59</v>
      </c>
      <c r="G38" s="15"/>
    </row>
    <row r="39" spans="1:7" s="11" customFormat="1" ht="15" customHeight="1" x14ac:dyDescent="0.25">
      <c r="A39" s="13"/>
      <c r="B39" s="12"/>
      <c r="C39" s="13"/>
      <c r="D39" s="129" t="s">
        <v>45</v>
      </c>
      <c r="E39" s="130"/>
      <c r="F39" s="16">
        <f>F38*13%</f>
        <v>8.6567000000000007</v>
      </c>
      <c r="G39" s="15"/>
    </row>
    <row r="40" spans="1:7" s="11" customFormat="1" ht="15" customHeight="1" x14ac:dyDescent="0.25">
      <c r="A40" s="13"/>
      <c r="B40" s="12"/>
      <c r="C40" s="13"/>
      <c r="D40" s="129" t="s">
        <v>33</v>
      </c>
      <c r="E40" s="130"/>
      <c r="F40" s="16">
        <f>SUM(F38:F39)</f>
        <v>75.246700000000004</v>
      </c>
      <c r="G40" s="15"/>
    </row>
    <row r="41" spans="1:7" ht="30" x14ac:dyDescent="0.25">
      <c r="A41" s="70">
        <v>31</v>
      </c>
      <c r="B41" s="73" t="s">
        <v>46</v>
      </c>
      <c r="C41" s="70" t="s">
        <v>47</v>
      </c>
      <c r="D41" s="70">
        <v>5</v>
      </c>
      <c r="E41" s="111">
        <v>2.5299999999999998</v>
      </c>
      <c r="F41" s="104">
        <f>D41*E41</f>
        <v>12.649999999999999</v>
      </c>
      <c r="G41" s="105">
        <v>0.24</v>
      </c>
    </row>
    <row r="42" spans="1:7" ht="45" x14ac:dyDescent="0.25">
      <c r="A42" s="70">
        <v>32</v>
      </c>
      <c r="B42" s="73" t="s">
        <v>48</v>
      </c>
      <c r="C42" s="70" t="s">
        <v>9</v>
      </c>
      <c r="D42" s="70">
        <v>4</v>
      </c>
      <c r="E42" s="111">
        <v>7.26</v>
      </c>
      <c r="F42" s="104">
        <f t="shared" ref="F42:F44" si="2">D42*E42</f>
        <v>29.04</v>
      </c>
      <c r="G42" s="105">
        <v>0.24</v>
      </c>
    </row>
    <row r="43" spans="1:7" x14ac:dyDescent="0.25">
      <c r="A43" s="70">
        <v>33</v>
      </c>
      <c r="B43" s="73" t="s">
        <v>49</v>
      </c>
      <c r="C43" s="70" t="s">
        <v>12</v>
      </c>
      <c r="D43" s="70">
        <v>2</v>
      </c>
      <c r="E43" s="111">
        <v>2.42</v>
      </c>
      <c r="F43" s="104">
        <f t="shared" si="2"/>
        <v>4.84</v>
      </c>
      <c r="G43" s="105">
        <v>0.24</v>
      </c>
    </row>
    <row r="44" spans="1:7" x14ac:dyDescent="0.25">
      <c r="A44" s="70">
        <v>34</v>
      </c>
      <c r="B44" s="73" t="s">
        <v>50</v>
      </c>
      <c r="C44" s="70" t="s">
        <v>12</v>
      </c>
      <c r="D44" s="70">
        <v>2</v>
      </c>
      <c r="E44" s="111">
        <v>43.55</v>
      </c>
      <c r="F44" s="104">
        <f t="shared" si="2"/>
        <v>87.1</v>
      </c>
      <c r="G44" s="105">
        <v>0.24</v>
      </c>
    </row>
    <row r="45" spans="1:7" x14ac:dyDescent="0.25">
      <c r="A45" s="70"/>
      <c r="B45" s="73"/>
      <c r="C45" s="70"/>
      <c r="D45" s="100">
        <f>SUM(D41:D44)</f>
        <v>13</v>
      </c>
      <c r="E45" s="111"/>
      <c r="F45" s="104"/>
      <c r="G45" s="105"/>
    </row>
    <row r="46" spans="1:7" s="11" customFormat="1" ht="15" customHeight="1" x14ac:dyDescent="0.25">
      <c r="A46" s="13"/>
      <c r="B46" s="12"/>
      <c r="C46" s="13"/>
      <c r="D46" s="129" t="s">
        <v>31</v>
      </c>
      <c r="E46" s="130"/>
      <c r="F46" s="16">
        <f>SUM(F41:F44)</f>
        <v>133.63</v>
      </c>
      <c r="G46" s="15"/>
    </row>
    <row r="47" spans="1:7" s="11" customFormat="1" ht="15" customHeight="1" x14ac:dyDescent="0.25">
      <c r="A47" s="13"/>
      <c r="B47" s="12"/>
      <c r="C47" s="13"/>
      <c r="D47" s="129" t="s">
        <v>51</v>
      </c>
      <c r="E47" s="130"/>
      <c r="F47" s="16">
        <f>F46*24%</f>
        <v>32.071199999999997</v>
      </c>
      <c r="G47" s="15"/>
    </row>
    <row r="48" spans="1:7" s="11" customFormat="1" ht="15" customHeight="1" x14ac:dyDescent="0.25">
      <c r="A48" s="13"/>
      <c r="B48" s="12"/>
      <c r="C48" s="13"/>
      <c r="D48" s="129" t="s">
        <v>33</v>
      </c>
      <c r="E48" s="130"/>
      <c r="F48" s="16">
        <f>SUM(F46:F47)</f>
        <v>165.7012</v>
      </c>
      <c r="G48" s="15"/>
    </row>
    <row r="49" spans="1:9" s="11" customFormat="1" ht="15" customHeight="1" x14ac:dyDescent="0.25">
      <c r="A49" s="20"/>
      <c r="B49" s="21"/>
      <c r="C49" s="20"/>
      <c r="D49" s="156" t="s">
        <v>52</v>
      </c>
      <c r="E49" s="157"/>
      <c r="F49" s="22">
        <f>F23+F38+F46</f>
        <v>585.43999999999994</v>
      </c>
      <c r="G49" s="15"/>
      <c r="H49" s="23">
        <f>F46+F38+F23</f>
        <v>585.43999999999994</v>
      </c>
    </row>
    <row r="50" spans="1:9" s="11" customFormat="1" ht="15" customHeight="1" x14ac:dyDescent="0.25">
      <c r="A50" s="20"/>
      <c r="B50" s="21"/>
      <c r="C50" s="20"/>
      <c r="D50" s="156" t="s">
        <v>32</v>
      </c>
      <c r="E50" s="157"/>
      <c r="F50" s="22">
        <f>F24</f>
        <v>23.113199999999999</v>
      </c>
      <c r="G50" s="15"/>
    </row>
    <row r="51" spans="1:9" s="11" customFormat="1" ht="15" customHeight="1" x14ac:dyDescent="0.25">
      <c r="A51" s="20"/>
      <c r="B51" s="21"/>
      <c r="C51" s="20"/>
      <c r="D51" s="156" t="s">
        <v>45</v>
      </c>
      <c r="E51" s="157"/>
      <c r="F51" s="22">
        <f>F39</f>
        <v>8.6567000000000007</v>
      </c>
      <c r="G51" s="15"/>
    </row>
    <row r="52" spans="1:9" s="11" customFormat="1" ht="15" customHeight="1" x14ac:dyDescent="0.25">
      <c r="A52" s="20"/>
      <c r="B52" s="21"/>
      <c r="C52" s="20"/>
      <c r="D52" s="156" t="s">
        <v>51</v>
      </c>
      <c r="E52" s="157"/>
      <c r="F52" s="22">
        <f>F47</f>
        <v>32.071199999999997</v>
      </c>
      <c r="G52" s="15"/>
    </row>
    <row r="53" spans="1:9" s="11" customFormat="1" ht="15" customHeight="1" x14ac:dyDescent="0.25">
      <c r="A53" s="20"/>
      <c r="B53" s="21"/>
      <c r="C53" s="20"/>
      <c r="D53" s="156" t="s">
        <v>33</v>
      </c>
      <c r="E53" s="157"/>
      <c r="F53" s="22">
        <f>SUM(F49:F52)</f>
        <v>649.28109999999992</v>
      </c>
      <c r="G53" s="15"/>
      <c r="I53" s="23">
        <f>F48+F40+F25</f>
        <v>649.28109999999992</v>
      </c>
    </row>
    <row r="54" spans="1:9" ht="15.75" x14ac:dyDescent="0.25">
      <c r="A54" s="133" t="s">
        <v>353</v>
      </c>
      <c r="B54" s="134"/>
      <c r="C54" s="134"/>
      <c r="D54" s="134"/>
      <c r="E54" s="134"/>
      <c r="F54" s="135"/>
      <c r="G54" s="1"/>
    </row>
    <row r="55" spans="1:9" ht="30" x14ac:dyDescent="0.25">
      <c r="A55" s="3" t="s">
        <v>1</v>
      </c>
      <c r="B55" s="3" t="s">
        <v>2</v>
      </c>
      <c r="C55" s="3" t="s">
        <v>3</v>
      </c>
      <c r="D55" s="3" t="s">
        <v>4</v>
      </c>
      <c r="E55" s="25" t="s">
        <v>5</v>
      </c>
      <c r="F55" s="4" t="s">
        <v>6</v>
      </c>
      <c r="G55" s="5" t="s">
        <v>7</v>
      </c>
    </row>
    <row r="56" spans="1:9" ht="45" x14ac:dyDescent="0.25">
      <c r="A56" s="7">
        <v>1</v>
      </c>
      <c r="B56" s="8" t="s">
        <v>354</v>
      </c>
      <c r="C56" s="7" t="s">
        <v>9</v>
      </c>
      <c r="D56" s="28">
        <v>2</v>
      </c>
      <c r="E56" s="60">
        <v>2.08</v>
      </c>
      <c r="F56" s="60">
        <f>D56*E56</f>
        <v>4.16</v>
      </c>
      <c r="G56" s="61">
        <v>0.06</v>
      </c>
    </row>
    <row r="57" spans="1:9" ht="30" x14ac:dyDescent="0.25">
      <c r="A57" s="7">
        <v>2</v>
      </c>
      <c r="B57" s="8" t="s">
        <v>355</v>
      </c>
      <c r="C57" s="7" t="s">
        <v>9</v>
      </c>
      <c r="D57" s="28">
        <v>4</v>
      </c>
      <c r="E57" s="60">
        <v>5.99</v>
      </c>
      <c r="F57" s="60">
        <f t="shared" ref="F57:F80" si="3">D57*E57</f>
        <v>23.96</v>
      </c>
      <c r="G57" s="61">
        <v>0.06</v>
      </c>
    </row>
    <row r="58" spans="1:9" ht="30" x14ac:dyDescent="0.25">
      <c r="A58" s="7">
        <v>3</v>
      </c>
      <c r="B58" s="8" t="s">
        <v>8</v>
      </c>
      <c r="C58" s="7" t="s">
        <v>9</v>
      </c>
      <c r="D58" s="28">
        <v>3</v>
      </c>
      <c r="E58" s="60">
        <v>6.52</v>
      </c>
      <c r="F58" s="60">
        <f t="shared" si="3"/>
        <v>19.559999999999999</v>
      </c>
      <c r="G58" s="61">
        <v>0.06</v>
      </c>
    </row>
    <row r="59" spans="1:9" ht="30" x14ac:dyDescent="0.25">
      <c r="A59" s="7">
        <v>4</v>
      </c>
      <c r="B59" s="8" t="s">
        <v>356</v>
      </c>
      <c r="C59" s="7" t="s">
        <v>9</v>
      </c>
      <c r="D59" s="28">
        <v>3</v>
      </c>
      <c r="E59" s="60">
        <v>2.3199999999999998</v>
      </c>
      <c r="F59" s="60">
        <f t="shared" si="3"/>
        <v>6.9599999999999991</v>
      </c>
      <c r="G59" s="61">
        <v>0.06</v>
      </c>
    </row>
    <row r="60" spans="1:9" x14ac:dyDescent="0.25">
      <c r="A60" s="7">
        <v>5</v>
      </c>
      <c r="B60" s="8" t="s">
        <v>357</v>
      </c>
      <c r="C60" s="7" t="s">
        <v>12</v>
      </c>
      <c r="D60" s="28">
        <v>5</v>
      </c>
      <c r="E60" s="60">
        <v>5.66</v>
      </c>
      <c r="F60" s="60">
        <f t="shared" si="3"/>
        <v>28.3</v>
      </c>
      <c r="G60" s="61">
        <v>0.06</v>
      </c>
    </row>
    <row r="61" spans="1:9" ht="30" x14ac:dyDescent="0.25">
      <c r="A61" s="7">
        <v>6</v>
      </c>
      <c r="B61" s="8" t="s">
        <v>13</v>
      </c>
      <c r="C61" s="7" t="s">
        <v>12</v>
      </c>
      <c r="D61" s="28">
        <v>3</v>
      </c>
      <c r="E61" s="60">
        <v>6.32</v>
      </c>
      <c r="F61" s="60">
        <f t="shared" si="3"/>
        <v>18.96</v>
      </c>
      <c r="G61" s="61">
        <v>0.06</v>
      </c>
    </row>
    <row r="62" spans="1:9" ht="30" x14ac:dyDescent="0.25">
      <c r="A62" s="7">
        <v>7</v>
      </c>
      <c r="B62" s="8" t="s">
        <v>14</v>
      </c>
      <c r="C62" s="7" t="s">
        <v>12</v>
      </c>
      <c r="D62" s="28">
        <v>5</v>
      </c>
      <c r="E62" s="60">
        <v>1.68</v>
      </c>
      <c r="F62" s="60">
        <f t="shared" si="3"/>
        <v>8.4</v>
      </c>
      <c r="G62" s="61">
        <v>0.06</v>
      </c>
    </row>
    <row r="63" spans="1:9" ht="45" x14ac:dyDescent="0.25">
      <c r="A63" s="7">
        <v>8</v>
      </c>
      <c r="B63" s="8" t="s">
        <v>15</v>
      </c>
      <c r="C63" s="7" t="s">
        <v>16</v>
      </c>
      <c r="D63" s="28">
        <v>5</v>
      </c>
      <c r="E63" s="60">
        <v>12.26</v>
      </c>
      <c r="F63" s="60">
        <f t="shared" si="3"/>
        <v>61.3</v>
      </c>
      <c r="G63" s="61">
        <v>0.06</v>
      </c>
    </row>
    <row r="64" spans="1:9" ht="45" x14ac:dyDescent="0.25">
      <c r="A64" s="7">
        <v>9</v>
      </c>
      <c r="B64" s="8" t="s">
        <v>17</v>
      </c>
      <c r="C64" s="7" t="s">
        <v>9</v>
      </c>
      <c r="D64" s="28">
        <v>5</v>
      </c>
      <c r="E64" s="60">
        <v>3.38</v>
      </c>
      <c r="F64" s="60">
        <f t="shared" si="3"/>
        <v>16.899999999999999</v>
      </c>
      <c r="G64" s="61">
        <v>0.06</v>
      </c>
    </row>
    <row r="65" spans="1:7" ht="30" x14ac:dyDescent="0.25">
      <c r="A65" s="7">
        <v>10</v>
      </c>
      <c r="B65" s="8" t="s">
        <v>18</v>
      </c>
      <c r="C65" s="7" t="s">
        <v>19</v>
      </c>
      <c r="D65" s="28">
        <v>3</v>
      </c>
      <c r="E65" s="60">
        <v>4.47</v>
      </c>
      <c r="F65" s="60">
        <f t="shared" si="3"/>
        <v>13.41</v>
      </c>
      <c r="G65" s="61">
        <v>0.06</v>
      </c>
    </row>
    <row r="66" spans="1:7" ht="30" x14ac:dyDescent="0.25">
      <c r="A66" s="7">
        <v>11</v>
      </c>
      <c r="B66" s="8" t="s">
        <v>20</v>
      </c>
      <c r="C66" s="7" t="s">
        <v>9</v>
      </c>
      <c r="D66" s="28">
        <v>5</v>
      </c>
      <c r="E66" s="60">
        <v>3.01</v>
      </c>
      <c r="F66" s="60">
        <f t="shared" si="3"/>
        <v>15.049999999999999</v>
      </c>
      <c r="G66" s="61">
        <v>0.06</v>
      </c>
    </row>
    <row r="67" spans="1:7" ht="30" x14ac:dyDescent="0.25">
      <c r="A67" s="7">
        <v>12</v>
      </c>
      <c r="B67" s="8" t="s">
        <v>21</v>
      </c>
      <c r="C67" s="7" t="s">
        <v>9</v>
      </c>
      <c r="D67" s="28">
        <v>3</v>
      </c>
      <c r="E67" s="60">
        <v>5.19</v>
      </c>
      <c r="F67" s="60">
        <f t="shared" si="3"/>
        <v>15.57</v>
      </c>
      <c r="G67" s="61">
        <v>0.06</v>
      </c>
    </row>
    <row r="68" spans="1:7" ht="45" x14ac:dyDescent="0.25">
      <c r="A68" s="7">
        <v>13</v>
      </c>
      <c r="B68" s="8" t="s">
        <v>358</v>
      </c>
      <c r="C68" s="7" t="s">
        <v>9</v>
      </c>
      <c r="D68" s="28">
        <v>3</v>
      </c>
      <c r="E68" s="60">
        <v>10.31</v>
      </c>
      <c r="F68" s="60">
        <f t="shared" si="3"/>
        <v>30.93</v>
      </c>
      <c r="G68" s="61">
        <v>0.06</v>
      </c>
    </row>
    <row r="69" spans="1:7" ht="30" x14ac:dyDescent="0.25">
      <c r="A69" s="7">
        <v>14</v>
      </c>
      <c r="B69" s="8" t="s">
        <v>359</v>
      </c>
      <c r="C69" s="7" t="s">
        <v>9</v>
      </c>
      <c r="D69" s="28">
        <v>3</v>
      </c>
      <c r="E69" s="60">
        <v>8.56</v>
      </c>
      <c r="F69" s="60">
        <f t="shared" si="3"/>
        <v>25.68</v>
      </c>
      <c r="G69" s="61">
        <v>0.06</v>
      </c>
    </row>
    <row r="70" spans="1:7" x14ac:dyDescent="0.25">
      <c r="A70" s="7">
        <v>15</v>
      </c>
      <c r="B70" s="8" t="s">
        <v>22</v>
      </c>
      <c r="C70" s="7" t="s">
        <v>9</v>
      </c>
      <c r="D70" s="28">
        <v>4</v>
      </c>
      <c r="E70" s="60">
        <v>4.54</v>
      </c>
      <c r="F70" s="60">
        <f t="shared" si="3"/>
        <v>18.16</v>
      </c>
      <c r="G70" s="61">
        <v>0.06</v>
      </c>
    </row>
    <row r="71" spans="1:7" ht="60" x14ac:dyDescent="0.25">
      <c r="A71" s="7">
        <v>16</v>
      </c>
      <c r="B71" s="8" t="s">
        <v>23</v>
      </c>
      <c r="C71" s="7" t="s">
        <v>9</v>
      </c>
      <c r="D71" s="28">
        <v>2</v>
      </c>
      <c r="E71" s="60">
        <v>5.57</v>
      </c>
      <c r="F71" s="60">
        <f t="shared" si="3"/>
        <v>11.14</v>
      </c>
      <c r="G71" s="61">
        <v>0.06</v>
      </c>
    </row>
    <row r="72" spans="1:7" ht="30" x14ac:dyDescent="0.25">
      <c r="A72" s="7">
        <v>17</v>
      </c>
      <c r="B72" s="8" t="s">
        <v>24</v>
      </c>
      <c r="C72" s="7" t="s">
        <v>12</v>
      </c>
      <c r="D72" s="28">
        <v>4</v>
      </c>
      <c r="E72" s="60">
        <v>2.83</v>
      </c>
      <c r="F72" s="60">
        <f t="shared" si="3"/>
        <v>11.32</v>
      </c>
      <c r="G72" s="61">
        <v>0.06</v>
      </c>
    </row>
    <row r="73" spans="1:7" ht="30" x14ac:dyDescent="0.25">
      <c r="A73" s="7">
        <v>18</v>
      </c>
      <c r="B73" s="8" t="s">
        <v>360</v>
      </c>
      <c r="C73" s="7" t="s">
        <v>9</v>
      </c>
      <c r="D73" s="28">
        <v>3</v>
      </c>
      <c r="E73" s="60">
        <v>4.16</v>
      </c>
      <c r="F73" s="60">
        <f t="shared" si="3"/>
        <v>12.48</v>
      </c>
      <c r="G73" s="61">
        <v>0.06</v>
      </c>
    </row>
    <row r="74" spans="1:7" ht="30" x14ac:dyDescent="0.25">
      <c r="A74" s="7">
        <v>19</v>
      </c>
      <c r="B74" s="8" t="s">
        <v>25</v>
      </c>
      <c r="C74" s="7" t="s">
        <v>9</v>
      </c>
      <c r="D74" s="28">
        <v>4</v>
      </c>
      <c r="E74" s="60">
        <v>5.25</v>
      </c>
      <c r="F74" s="60">
        <f t="shared" si="3"/>
        <v>21</v>
      </c>
      <c r="G74" s="61">
        <v>0.06</v>
      </c>
    </row>
    <row r="75" spans="1:7" ht="45" x14ac:dyDescent="0.25">
      <c r="A75" s="7">
        <v>20</v>
      </c>
      <c r="B75" s="8" t="s">
        <v>26</v>
      </c>
      <c r="C75" s="85" t="s">
        <v>9</v>
      </c>
      <c r="D75" s="28">
        <v>6</v>
      </c>
      <c r="E75" s="60">
        <v>2.79</v>
      </c>
      <c r="F75" s="60">
        <f t="shared" si="3"/>
        <v>16.740000000000002</v>
      </c>
      <c r="G75" s="61">
        <v>0.06</v>
      </c>
    </row>
    <row r="76" spans="1:7" ht="30" x14ac:dyDescent="0.25">
      <c r="A76" s="7">
        <v>21</v>
      </c>
      <c r="B76" s="8" t="s">
        <v>27</v>
      </c>
      <c r="C76" s="7" t="s">
        <v>9</v>
      </c>
      <c r="D76" s="28">
        <v>5</v>
      </c>
      <c r="E76" s="60">
        <v>7.36</v>
      </c>
      <c r="F76" s="60">
        <f t="shared" si="3"/>
        <v>36.800000000000004</v>
      </c>
      <c r="G76" s="61">
        <v>0.06</v>
      </c>
    </row>
    <row r="77" spans="1:7" x14ac:dyDescent="0.25">
      <c r="A77" s="7">
        <v>22</v>
      </c>
      <c r="B77" s="8" t="s">
        <v>28</v>
      </c>
      <c r="C77" s="7" t="s">
        <v>12</v>
      </c>
      <c r="D77" s="28">
        <v>5</v>
      </c>
      <c r="E77" s="60">
        <v>3.3</v>
      </c>
      <c r="F77" s="60">
        <f t="shared" si="3"/>
        <v>16.5</v>
      </c>
      <c r="G77" s="61">
        <v>0.06</v>
      </c>
    </row>
    <row r="78" spans="1:7" x14ac:dyDescent="0.25">
      <c r="A78" s="7">
        <v>23</v>
      </c>
      <c r="B78" s="8" t="s">
        <v>29</v>
      </c>
      <c r="C78" s="7" t="s">
        <v>12</v>
      </c>
      <c r="D78" s="28">
        <v>4</v>
      </c>
      <c r="E78" s="60">
        <v>2.36</v>
      </c>
      <c r="F78" s="60">
        <f t="shared" si="3"/>
        <v>9.44</v>
      </c>
      <c r="G78" s="61">
        <v>0.06</v>
      </c>
    </row>
    <row r="79" spans="1:7" ht="45" x14ac:dyDescent="0.25">
      <c r="A79" s="7">
        <v>24</v>
      </c>
      <c r="B79" s="8" t="s">
        <v>361</v>
      </c>
      <c r="C79" s="7" t="s">
        <v>12</v>
      </c>
      <c r="D79" s="28">
        <v>5</v>
      </c>
      <c r="E79" s="60">
        <v>19.36</v>
      </c>
      <c r="F79" s="60">
        <f t="shared" si="3"/>
        <v>96.8</v>
      </c>
      <c r="G79" s="61">
        <v>0.06</v>
      </c>
    </row>
    <row r="80" spans="1:7" x14ac:dyDescent="0.25">
      <c r="A80" s="7">
        <v>25</v>
      </c>
      <c r="B80" s="12" t="s">
        <v>362</v>
      </c>
      <c r="C80" s="13" t="s">
        <v>12</v>
      </c>
      <c r="D80" s="86">
        <v>5</v>
      </c>
      <c r="E80" s="87">
        <v>2.17</v>
      </c>
      <c r="F80" s="60">
        <f t="shared" si="3"/>
        <v>10.85</v>
      </c>
      <c r="G80" s="88">
        <v>0.06</v>
      </c>
    </row>
    <row r="81" spans="1:7" x14ac:dyDescent="0.25">
      <c r="A81" s="7"/>
      <c r="B81" s="12"/>
      <c r="C81" s="13"/>
      <c r="D81" s="113">
        <f>SUM(D56:D80)</f>
        <v>99</v>
      </c>
      <c r="E81" s="112"/>
      <c r="F81" s="60"/>
      <c r="G81" s="88"/>
    </row>
    <row r="82" spans="1:7" x14ac:dyDescent="0.25">
      <c r="A82" s="13"/>
      <c r="B82" s="12"/>
      <c r="C82" s="13"/>
      <c r="D82" s="129" t="s">
        <v>31</v>
      </c>
      <c r="E82" s="130"/>
      <c r="F82" s="16">
        <f>SUM(F56:F80)</f>
        <v>550.37000000000012</v>
      </c>
      <c r="G82" s="15"/>
    </row>
    <row r="83" spans="1:7" x14ac:dyDescent="0.25">
      <c r="A83" s="13"/>
      <c r="B83" s="12"/>
      <c r="C83" s="13"/>
      <c r="D83" s="129" t="s">
        <v>32</v>
      </c>
      <c r="E83" s="130"/>
      <c r="F83" s="16">
        <f>F82*6%</f>
        <v>33.022200000000005</v>
      </c>
      <c r="G83" s="15"/>
    </row>
    <row r="84" spans="1:7" x14ac:dyDescent="0.25">
      <c r="A84" s="13"/>
      <c r="B84" s="12"/>
      <c r="C84" s="13"/>
      <c r="D84" s="129" t="s">
        <v>33</v>
      </c>
      <c r="E84" s="130"/>
      <c r="F84" s="16">
        <f>SUM(F82:F83)</f>
        <v>583.39220000000012</v>
      </c>
      <c r="G84" s="15"/>
    </row>
    <row r="85" spans="1:7" x14ac:dyDescent="0.25">
      <c r="A85" s="7">
        <v>26</v>
      </c>
      <c r="B85" s="8" t="s">
        <v>34</v>
      </c>
      <c r="C85" s="7" t="s">
        <v>12</v>
      </c>
      <c r="D85" s="28">
        <v>4</v>
      </c>
      <c r="E85" s="60">
        <v>1.33</v>
      </c>
      <c r="F85" s="60">
        <f>D85*E85</f>
        <v>5.32</v>
      </c>
      <c r="G85" s="61">
        <v>0.13</v>
      </c>
    </row>
    <row r="86" spans="1:7" x14ac:dyDescent="0.25">
      <c r="A86" s="7">
        <v>27</v>
      </c>
      <c r="B86" s="8" t="s">
        <v>35</v>
      </c>
      <c r="C86" s="7" t="s">
        <v>12</v>
      </c>
      <c r="D86" s="28">
        <v>10</v>
      </c>
      <c r="E86" s="60">
        <v>1.77</v>
      </c>
      <c r="F86" s="60">
        <f t="shared" ref="F86:F96" si="4">D86*E86</f>
        <v>17.7</v>
      </c>
      <c r="G86" s="61">
        <v>0.13</v>
      </c>
    </row>
    <row r="87" spans="1:7" x14ac:dyDescent="0.25">
      <c r="A87" s="7">
        <v>28</v>
      </c>
      <c r="B87" s="8" t="s">
        <v>36</v>
      </c>
      <c r="C87" s="7" t="s">
        <v>9</v>
      </c>
      <c r="D87" s="28">
        <v>10</v>
      </c>
      <c r="E87" s="60">
        <v>1.33</v>
      </c>
      <c r="F87" s="60">
        <f t="shared" si="4"/>
        <v>13.3</v>
      </c>
      <c r="G87" s="61">
        <v>0.13</v>
      </c>
    </row>
    <row r="88" spans="1:7" x14ac:dyDescent="0.25">
      <c r="A88" s="7">
        <v>29</v>
      </c>
      <c r="B88" s="8" t="s">
        <v>37</v>
      </c>
      <c r="C88" s="7" t="s">
        <v>9</v>
      </c>
      <c r="D88" s="28">
        <v>10</v>
      </c>
      <c r="E88" s="60">
        <v>1.06</v>
      </c>
      <c r="F88" s="60">
        <f t="shared" si="4"/>
        <v>10.600000000000001</v>
      </c>
      <c r="G88" s="61">
        <v>0.13</v>
      </c>
    </row>
    <row r="89" spans="1:7" ht="30" x14ac:dyDescent="0.25">
      <c r="A89" s="7">
        <v>30</v>
      </c>
      <c r="B89" s="89" t="s">
        <v>38</v>
      </c>
      <c r="C89" s="38" t="s">
        <v>12</v>
      </c>
      <c r="D89" s="38">
        <v>5</v>
      </c>
      <c r="E89" s="60">
        <v>8.85</v>
      </c>
      <c r="F89" s="60">
        <f t="shared" si="4"/>
        <v>44.25</v>
      </c>
      <c r="G89" s="61">
        <v>0.13</v>
      </c>
    </row>
    <row r="90" spans="1:7" x14ac:dyDescent="0.25">
      <c r="A90" s="7">
        <v>31</v>
      </c>
      <c r="B90" s="8" t="s">
        <v>39</v>
      </c>
      <c r="C90" s="7" t="s">
        <v>12</v>
      </c>
      <c r="D90" s="28">
        <v>10</v>
      </c>
      <c r="E90" s="60">
        <v>0.71</v>
      </c>
      <c r="F90" s="60">
        <f t="shared" si="4"/>
        <v>7.1</v>
      </c>
      <c r="G90" s="61">
        <v>0.13</v>
      </c>
    </row>
    <row r="91" spans="1:7" x14ac:dyDescent="0.25">
      <c r="A91" s="7">
        <v>32</v>
      </c>
      <c r="B91" s="8" t="s">
        <v>40</v>
      </c>
      <c r="C91" s="7" t="s">
        <v>12</v>
      </c>
      <c r="D91" s="28">
        <v>10</v>
      </c>
      <c r="E91" s="60">
        <v>0.8</v>
      </c>
      <c r="F91" s="60">
        <f t="shared" si="4"/>
        <v>8</v>
      </c>
      <c r="G91" s="61">
        <v>0.13</v>
      </c>
    </row>
    <row r="92" spans="1:7" x14ac:dyDescent="0.25">
      <c r="A92" s="7">
        <v>33</v>
      </c>
      <c r="B92" s="8" t="s">
        <v>41</v>
      </c>
      <c r="C92" s="7" t="s">
        <v>12</v>
      </c>
      <c r="D92" s="28">
        <v>10</v>
      </c>
      <c r="E92" s="60">
        <v>1.77</v>
      </c>
      <c r="F92" s="60">
        <f t="shared" si="4"/>
        <v>17.7</v>
      </c>
      <c r="G92" s="61">
        <v>0.13</v>
      </c>
    </row>
    <row r="93" spans="1:7" x14ac:dyDescent="0.25">
      <c r="A93" s="7">
        <v>34</v>
      </c>
      <c r="B93" s="8" t="s">
        <v>42</v>
      </c>
      <c r="C93" s="7" t="s">
        <v>12</v>
      </c>
      <c r="D93" s="28">
        <v>10</v>
      </c>
      <c r="E93" s="60">
        <v>2.65</v>
      </c>
      <c r="F93" s="60">
        <f t="shared" si="4"/>
        <v>26.5</v>
      </c>
      <c r="G93" s="61">
        <v>0.13</v>
      </c>
    </row>
    <row r="94" spans="1:7" ht="30" x14ac:dyDescent="0.25">
      <c r="A94" s="7">
        <v>35</v>
      </c>
      <c r="B94" s="8" t="s">
        <v>43</v>
      </c>
      <c r="C94" s="7" t="s">
        <v>12</v>
      </c>
      <c r="D94" s="28">
        <v>10</v>
      </c>
      <c r="E94" s="60">
        <v>3.1</v>
      </c>
      <c r="F94" s="60">
        <f t="shared" si="4"/>
        <v>31</v>
      </c>
      <c r="G94" s="61">
        <v>0.13</v>
      </c>
    </row>
    <row r="95" spans="1:7" x14ac:dyDescent="0.25">
      <c r="A95" s="7">
        <v>36</v>
      </c>
      <c r="B95" s="8" t="s">
        <v>44</v>
      </c>
      <c r="C95" s="7" t="s">
        <v>12</v>
      </c>
      <c r="D95" s="28">
        <v>10</v>
      </c>
      <c r="E95" s="60">
        <v>4.42</v>
      </c>
      <c r="F95" s="60">
        <f t="shared" si="4"/>
        <v>44.2</v>
      </c>
      <c r="G95" s="61">
        <v>0.13</v>
      </c>
    </row>
    <row r="96" spans="1:7" ht="45" x14ac:dyDescent="0.25">
      <c r="A96" s="7">
        <v>37</v>
      </c>
      <c r="B96" s="8" t="s">
        <v>363</v>
      </c>
      <c r="C96" s="7" t="s">
        <v>9</v>
      </c>
      <c r="D96" s="28">
        <v>6</v>
      </c>
      <c r="E96" s="60">
        <v>5.31</v>
      </c>
      <c r="F96" s="60">
        <f t="shared" si="4"/>
        <v>31.86</v>
      </c>
      <c r="G96" s="61">
        <v>0.13</v>
      </c>
    </row>
    <row r="97" spans="1:7" x14ac:dyDescent="0.25">
      <c r="A97" s="7"/>
      <c r="B97" s="8"/>
      <c r="C97" s="7"/>
      <c r="D97" s="35">
        <f>SUM(D85:D96)</f>
        <v>105</v>
      </c>
      <c r="E97" s="114"/>
      <c r="F97" s="60"/>
      <c r="G97" s="61"/>
    </row>
    <row r="98" spans="1:7" x14ac:dyDescent="0.25">
      <c r="A98" s="13"/>
      <c r="B98" s="12"/>
      <c r="C98" s="13"/>
      <c r="D98" s="129" t="s">
        <v>31</v>
      </c>
      <c r="E98" s="130"/>
      <c r="F98" s="16">
        <f>SUM(F85:F96)</f>
        <v>257.53000000000003</v>
      </c>
      <c r="G98" s="15"/>
    </row>
    <row r="99" spans="1:7" x14ac:dyDescent="0.25">
      <c r="A99" s="13"/>
      <c r="B99" s="12"/>
      <c r="C99" s="13"/>
      <c r="D99" s="129" t="s">
        <v>45</v>
      </c>
      <c r="E99" s="130"/>
      <c r="F99" s="16">
        <f>F98*13%</f>
        <v>33.478900000000003</v>
      </c>
      <c r="G99" s="15"/>
    </row>
    <row r="100" spans="1:7" x14ac:dyDescent="0.25">
      <c r="A100" s="13"/>
      <c r="B100" s="12"/>
      <c r="C100" s="13"/>
      <c r="D100" s="129" t="s">
        <v>33</v>
      </c>
      <c r="E100" s="130"/>
      <c r="F100" s="16">
        <f>SUM(F98:F99)</f>
        <v>291.00890000000004</v>
      </c>
      <c r="G100" s="15"/>
    </row>
    <row r="101" spans="1:7" ht="30" x14ac:dyDescent="0.25">
      <c r="A101" s="7">
        <v>38</v>
      </c>
      <c r="B101" s="8" t="s">
        <v>364</v>
      </c>
      <c r="C101" s="7" t="s">
        <v>9</v>
      </c>
      <c r="D101" s="28">
        <v>4</v>
      </c>
      <c r="E101" s="114">
        <v>7.23</v>
      </c>
      <c r="F101" s="60">
        <f>D101*E101</f>
        <v>28.92</v>
      </c>
      <c r="G101" s="61">
        <v>0.24</v>
      </c>
    </row>
    <row r="102" spans="1:7" ht="30" x14ac:dyDescent="0.25">
      <c r="A102" s="7">
        <v>39</v>
      </c>
      <c r="B102" s="8" t="s">
        <v>46</v>
      </c>
      <c r="C102" s="7" t="s">
        <v>47</v>
      </c>
      <c r="D102" s="28">
        <v>3</v>
      </c>
      <c r="E102" s="114">
        <v>2.66</v>
      </c>
      <c r="F102" s="60">
        <f t="shared" ref="F102:F108" si="5">D102*E102</f>
        <v>7.98</v>
      </c>
      <c r="G102" s="61">
        <v>0.24</v>
      </c>
    </row>
    <row r="103" spans="1:7" ht="30" x14ac:dyDescent="0.25">
      <c r="A103" s="7">
        <v>40</v>
      </c>
      <c r="B103" s="8" t="s">
        <v>365</v>
      </c>
      <c r="C103" s="7" t="s">
        <v>12</v>
      </c>
      <c r="D103" s="28">
        <v>3</v>
      </c>
      <c r="E103" s="114">
        <v>1.02</v>
      </c>
      <c r="F103" s="60">
        <f t="shared" si="5"/>
        <v>3.06</v>
      </c>
      <c r="G103" s="61">
        <v>0.24</v>
      </c>
    </row>
    <row r="104" spans="1:7" ht="45" x14ac:dyDescent="0.25">
      <c r="A104" s="7">
        <v>41</v>
      </c>
      <c r="B104" s="8" t="s">
        <v>48</v>
      </c>
      <c r="C104" s="7" t="s">
        <v>9</v>
      </c>
      <c r="D104" s="28">
        <v>5</v>
      </c>
      <c r="E104" s="114">
        <v>6.45</v>
      </c>
      <c r="F104" s="60">
        <f t="shared" si="5"/>
        <v>32.25</v>
      </c>
      <c r="G104" s="61">
        <v>0.24</v>
      </c>
    </row>
    <row r="105" spans="1:7" ht="30" x14ac:dyDescent="0.25">
      <c r="A105" s="7">
        <v>42</v>
      </c>
      <c r="B105" s="8" t="s">
        <v>366</v>
      </c>
      <c r="C105" s="7" t="s">
        <v>12</v>
      </c>
      <c r="D105" s="28">
        <v>3</v>
      </c>
      <c r="E105" s="114">
        <v>4.03</v>
      </c>
      <c r="F105" s="60">
        <f t="shared" si="5"/>
        <v>12.09</v>
      </c>
      <c r="G105" s="61">
        <v>0.24</v>
      </c>
    </row>
    <row r="106" spans="1:7" x14ac:dyDescent="0.25">
      <c r="A106" s="7">
        <v>43</v>
      </c>
      <c r="B106" s="90" t="s">
        <v>49</v>
      </c>
      <c r="C106" s="38" t="s">
        <v>12</v>
      </c>
      <c r="D106" s="38">
        <v>5</v>
      </c>
      <c r="E106" s="114">
        <v>2.42</v>
      </c>
      <c r="F106" s="60">
        <f t="shared" si="5"/>
        <v>12.1</v>
      </c>
      <c r="G106" s="61">
        <v>0.24</v>
      </c>
    </row>
    <row r="107" spans="1:7" ht="45" x14ac:dyDescent="0.25">
      <c r="A107" s="7">
        <v>44</v>
      </c>
      <c r="B107" s="8" t="s">
        <v>367</v>
      </c>
      <c r="C107" s="7" t="s">
        <v>12</v>
      </c>
      <c r="D107" s="28">
        <v>4</v>
      </c>
      <c r="E107" s="114">
        <v>5.65</v>
      </c>
      <c r="F107" s="60">
        <f t="shared" si="5"/>
        <v>22.6</v>
      </c>
      <c r="G107" s="61">
        <v>0.24</v>
      </c>
    </row>
    <row r="108" spans="1:7" ht="14.25" customHeight="1" x14ac:dyDescent="0.25">
      <c r="A108" s="7">
        <v>45</v>
      </c>
      <c r="B108" s="8" t="s">
        <v>368</v>
      </c>
      <c r="C108" s="7" t="s">
        <v>12</v>
      </c>
      <c r="D108" s="28">
        <v>2</v>
      </c>
      <c r="E108" s="114">
        <v>4.03</v>
      </c>
      <c r="F108" s="60">
        <f t="shared" si="5"/>
        <v>8.06</v>
      </c>
      <c r="G108" s="61">
        <v>0.24</v>
      </c>
    </row>
    <row r="109" spans="1:7" ht="14.25" customHeight="1" x14ac:dyDescent="0.25">
      <c r="A109" s="7"/>
      <c r="B109" s="8"/>
      <c r="C109" s="7"/>
      <c r="D109" s="35">
        <f>SUM(D101:D108)</f>
        <v>29</v>
      </c>
      <c r="E109" s="114"/>
      <c r="F109" s="60"/>
      <c r="G109" s="61"/>
    </row>
    <row r="110" spans="1:7" x14ac:dyDescent="0.25">
      <c r="A110" s="13"/>
      <c r="B110" s="12"/>
      <c r="C110" s="13"/>
      <c r="D110" s="129" t="s">
        <v>31</v>
      </c>
      <c r="E110" s="130"/>
      <c r="F110" s="16">
        <f>SUM(F101:F108)</f>
        <v>127.06</v>
      </c>
      <c r="G110" s="15"/>
    </row>
    <row r="111" spans="1:7" x14ac:dyDescent="0.25">
      <c r="A111" s="13"/>
      <c r="B111" s="12"/>
      <c r="C111" s="13"/>
      <c r="D111" s="129" t="s">
        <v>51</v>
      </c>
      <c r="E111" s="130"/>
      <c r="F111" s="16">
        <f>F110*24%</f>
        <v>30.494399999999999</v>
      </c>
      <c r="G111" s="15"/>
    </row>
    <row r="112" spans="1:7" x14ac:dyDescent="0.25">
      <c r="A112" s="13"/>
      <c r="B112" s="12"/>
      <c r="C112" s="13"/>
      <c r="D112" s="129" t="s">
        <v>33</v>
      </c>
      <c r="E112" s="130"/>
      <c r="F112" s="16">
        <f>SUM(F110:F111)</f>
        <v>157.55439999999999</v>
      </c>
      <c r="G112" s="15"/>
    </row>
    <row r="113" spans="1:9" x14ac:dyDescent="0.25">
      <c r="A113" s="92"/>
      <c r="B113" s="93"/>
      <c r="C113" s="92"/>
      <c r="D113" s="131" t="s">
        <v>369</v>
      </c>
      <c r="E113" s="132"/>
      <c r="F113" s="94">
        <f>F82+F98+F110</f>
        <v>934.96</v>
      </c>
      <c r="G113" s="15"/>
      <c r="H113" s="101">
        <f>F82+F98+F110</f>
        <v>934.96</v>
      </c>
    </row>
    <row r="114" spans="1:9" x14ac:dyDescent="0.25">
      <c r="A114" s="92"/>
      <c r="B114" s="93"/>
      <c r="C114" s="92"/>
      <c r="D114" s="131" t="s">
        <v>32</v>
      </c>
      <c r="E114" s="132"/>
      <c r="F114" s="94">
        <f>F83</f>
        <v>33.022200000000005</v>
      </c>
      <c r="G114" s="15"/>
    </row>
    <row r="115" spans="1:9" x14ac:dyDescent="0.25">
      <c r="A115" s="92"/>
      <c r="B115" s="93"/>
      <c r="C115" s="92"/>
      <c r="D115" s="131" t="s">
        <v>45</v>
      </c>
      <c r="E115" s="132"/>
      <c r="F115" s="94">
        <f>F99</f>
        <v>33.478900000000003</v>
      </c>
      <c r="G115" s="15"/>
    </row>
    <row r="116" spans="1:9" x14ac:dyDescent="0.25">
      <c r="A116" s="92"/>
      <c r="B116" s="93"/>
      <c r="C116" s="92"/>
      <c r="D116" s="131" t="s">
        <v>51</v>
      </c>
      <c r="E116" s="132"/>
      <c r="F116" s="94">
        <f>F111</f>
        <v>30.494399999999999</v>
      </c>
      <c r="G116" s="15"/>
    </row>
    <row r="117" spans="1:9" x14ac:dyDescent="0.25">
      <c r="A117" s="92"/>
      <c r="B117" s="93"/>
      <c r="C117" s="92"/>
      <c r="D117" s="131" t="s">
        <v>33</v>
      </c>
      <c r="E117" s="132"/>
      <c r="F117" s="94">
        <f>SUM(F113:F116)</f>
        <v>1031.9555</v>
      </c>
      <c r="G117" s="15"/>
      <c r="I117" s="101">
        <f>F84+F100+F112</f>
        <v>1031.9555</v>
      </c>
    </row>
    <row r="118" spans="1:9" x14ac:dyDescent="0.25">
      <c r="A118" s="106"/>
      <c r="B118" s="106"/>
      <c r="C118" s="106"/>
      <c r="D118" s="164" t="s">
        <v>375</v>
      </c>
      <c r="E118" s="164"/>
      <c r="F118" s="107">
        <f>F49+F113</f>
        <v>1520.4</v>
      </c>
      <c r="H118" s="101">
        <f>SUM(H49:H117)</f>
        <v>1520.4</v>
      </c>
    </row>
    <row r="119" spans="1:9" x14ac:dyDescent="0.25">
      <c r="A119" s="106"/>
      <c r="B119" s="106"/>
      <c r="C119" s="106"/>
      <c r="D119" s="164" t="s">
        <v>32</v>
      </c>
      <c r="E119" s="164"/>
      <c r="F119" s="107">
        <f>F50+F114</f>
        <v>56.135400000000004</v>
      </c>
    </row>
    <row r="120" spans="1:9" x14ac:dyDescent="0.25">
      <c r="A120" s="106"/>
      <c r="B120" s="106"/>
      <c r="C120" s="106"/>
      <c r="D120" s="164" t="s">
        <v>45</v>
      </c>
      <c r="E120" s="164"/>
      <c r="F120" s="107">
        <f>F51+F115</f>
        <v>42.135600000000004</v>
      </c>
    </row>
    <row r="121" spans="1:9" x14ac:dyDescent="0.25">
      <c r="A121" s="106"/>
      <c r="B121" s="106"/>
      <c r="C121" s="106"/>
      <c r="D121" s="164" t="s">
        <v>51</v>
      </c>
      <c r="E121" s="164"/>
      <c r="F121" s="107">
        <f>F52+F116</f>
        <v>62.565599999999996</v>
      </c>
    </row>
    <row r="122" spans="1:9" x14ac:dyDescent="0.25">
      <c r="A122" s="106"/>
      <c r="B122" s="106"/>
      <c r="C122" s="106"/>
      <c r="D122" s="164" t="s">
        <v>33</v>
      </c>
      <c r="E122" s="164"/>
      <c r="F122" s="107">
        <f>SUM(F118:F121)</f>
        <v>1681.2366000000002</v>
      </c>
      <c r="G122" s="102"/>
      <c r="I122" s="101">
        <f>SUM(I53:I121)</f>
        <v>1681.2366</v>
      </c>
    </row>
  </sheetData>
  <sortState ref="A3:G44">
    <sortCondition ref="G3:G44"/>
  </sortState>
  <mergeCells count="35">
    <mergeCell ref="D40:E40"/>
    <mergeCell ref="D111:E111"/>
    <mergeCell ref="D112:E112"/>
    <mergeCell ref="D52:E52"/>
    <mergeCell ref="D53:E53"/>
    <mergeCell ref="A54:F54"/>
    <mergeCell ref="D82:E82"/>
    <mergeCell ref="D83:E83"/>
    <mergeCell ref="D84:E84"/>
    <mergeCell ref="A1:F1"/>
    <mergeCell ref="D98:E98"/>
    <mergeCell ref="D99:E99"/>
    <mergeCell ref="D100:E100"/>
    <mergeCell ref="D110:E110"/>
    <mergeCell ref="D46:E46"/>
    <mergeCell ref="D47:E47"/>
    <mergeCell ref="D48:E48"/>
    <mergeCell ref="D49:E49"/>
    <mergeCell ref="D50:E50"/>
    <mergeCell ref="D51:E51"/>
    <mergeCell ref="D23:E23"/>
    <mergeCell ref="D24:E24"/>
    <mergeCell ref="D25:E25"/>
    <mergeCell ref="D38:E38"/>
    <mergeCell ref="D39:E39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7E04-90C4-416E-9F71-787C9A7E4687}">
  <dimension ref="A1:I83"/>
  <sheetViews>
    <sheetView topLeftCell="A55" workbookViewId="0">
      <selection activeCell="D70" sqref="D70"/>
    </sheetView>
  </sheetViews>
  <sheetFormatPr defaultRowHeight="15" x14ac:dyDescent="0.25"/>
  <cols>
    <col min="1" max="1" width="4.42578125" bestFit="1" customWidth="1"/>
    <col min="2" max="2" width="60.7109375" customWidth="1"/>
    <col min="3" max="3" width="12" customWidth="1"/>
    <col min="4" max="4" width="10.7109375" customWidth="1"/>
    <col min="5" max="5" width="11.5703125" customWidth="1"/>
    <col min="6" max="6" width="11.140625" customWidth="1"/>
    <col min="8" max="9" width="9.5703125" bestFit="1" customWidth="1"/>
  </cols>
  <sheetData>
    <row r="1" spans="1:7" s="2" customFormat="1" x14ac:dyDescent="0.25">
      <c r="A1" s="161" t="s">
        <v>374</v>
      </c>
      <c r="B1" s="162"/>
      <c r="C1" s="162"/>
      <c r="D1" s="162"/>
      <c r="E1" s="162"/>
      <c r="F1" s="163"/>
      <c r="G1" s="1"/>
    </row>
    <row r="2" spans="1:7" ht="30" x14ac:dyDescent="0.25">
      <c r="A2" s="100" t="s">
        <v>1</v>
      </c>
      <c r="B2" s="100" t="s">
        <v>2</v>
      </c>
      <c r="C2" s="100" t="s">
        <v>3</v>
      </c>
      <c r="D2" s="100" t="s">
        <v>4</v>
      </c>
      <c r="E2" s="4" t="s">
        <v>5</v>
      </c>
      <c r="F2" s="4" t="s">
        <v>6</v>
      </c>
      <c r="G2" s="5" t="s">
        <v>7</v>
      </c>
    </row>
    <row r="3" spans="1:7" ht="30" x14ac:dyDescent="0.25">
      <c r="A3" s="70">
        <v>1</v>
      </c>
      <c r="B3" s="73" t="s">
        <v>8</v>
      </c>
      <c r="C3" s="70" t="s">
        <v>9</v>
      </c>
      <c r="D3" s="70">
        <v>17</v>
      </c>
      <c r="E3" s="115">
        <v>6.52</v>
      </c>
      <c r="F3" s="104">
        <f>D3*E3</f>
        <v>110.83999999999999</v>
      </c>
      <c r="G3" s="105">
        <v>0.06</v>
      </c>
    </row>
    <row r="4" spans="1:7" x14ac:dyDescent="0.25">
      <c r="A4" s="70">
        <v>2</v>
      </c>
      <c r="B4" s="73" t="s">
        <v>10</v>
      </c>
      <c r="C4" s="70" t="s">
        <v>9</v>
      </c>
      <c r="D4" s="70">
        <v>9</v>
      </c>
      <c r="E4" s="115">
        <v>8.49</v>
      </c>
      <c r="F4" s="104">
        <f t="shared" ref="F4:F20" si="0">D4*E4</f>
        <v>76.41</v>
      </c>
      <c r="G4" s="105">
        <v>0.06</v>
      </c>
    </row>
    <row r="5" spans="1:7" x14ac:dyDescent="0.25">
      <c r="A5" s="70">
        <v>3</v>
      </c>
      <c r="B5" s="73" t="s">
        <v>11</v>
      </c>
      <c r="C5" s="70" t="s">
        <v>12</v>
      </c>
      <c r="D5" s="70">
        <v>186</v>
      </c>
      <c r="E5" s="111">
        <v>5.66</v>
      </c>
      <c r="F5" s="104">
        <f t="shared" si="0"/>
        <v>1052.76</v>
      </c>
      <c r="G5" s="105">
        <v>0.06</v>
      </c>
    </row>
    <row r="6" spans="1:7" ht="30" x14ac:dyDescent="0.25">
      <c r="A6" s="70">
        <v>4</v>
      </c>
      <c r="B6" s="73" t="s">
        <v>13</v>
      </c>
      <c r="C6" s="70" t="s">
        <v>12</v>
      </c>
      <c r="D6" s="70">
        <v>10</v>
      </c>
      <c r="E6" s="111">
        <v>6.32</v>
      </c>
      <c r="F6" s="104">
        <f t="shared" si="0"/>
        <v>63.2</v>
      </c>
      <c r="G6" s="105">
        <v>0.06</v>
      </c>
    </row>
    <row r="7" spans="1:7" ht="30" x14ac:dyDescent="0.25">
      <c r="A7" s="70">
        <v>5</v>
      </c>
      <c r="B7" s="73" t="s">
        <v>14</v>
      </c>
      <c r="C7" s="70" t="s">
        <v>12</v>
      </c>
      <c r="D7" s="70">
        <v>1</v>
      </c>
      <c r="E7" s="111">
        <v>1.68</v>
      </c>
      <c r="F7" s="104">
        <f t="shared" si="0"/>
        <v>1.68</v>
      </c>
      <c r="G7" s="105">
        <v>0.06</v>
      </c>
    </row>
    <row r="8" spans="1:7" ht="45" x14ac:dyDescent="0.25">
      <c r="A8" s="70">
        <v>6</v>
      </c>
      <c r="B8" s="73" t="s">
        <v>15</v>
      </c>
      <c r="C8" s="70" t="s">
        <v>16</v>
      </c>
      <c r="D8" s="70">
        <v>6</v>
      </c>
      <c r="E8" s="111">
        <v>12.26</v>
      </c>
      <c r="F8" s="104">
        <f t="shared" si="0"/>
        <v>73.56</v>
      </c>
      <c r="G8" s="105">
        <v>0.06</v>
      </c>
    </row>
    <row r="9" spans="1:7" ht="45" x14ac:dyDescent="0.25">
      <c r="A9" s="70">
        <v>7</v>
      </c>
      <c r="B9" s="73" t="s">
        <v>17</v>
      </c>
      <c r="C9" s="70" t="s">
        <v>9</v>
      </c>
      <c r="D9" s="70">
        <v>25</v>
      </c>
      <c r="E9" s="111">
        <v>3.38</v>
      </c>
      <c r="F9" s="104">
        <f t="shared" si="0"/>
        <v>84.5</v>
      </c>
      <c r="G9" s="105">
        <v>0.06</v>
      </c>
    </row>
    <row r="10" spans="1:7" ht="30" x14ac:dyDescent="0.25">
      <c r="A10" s="70">
        <v>8</v>
      </c>
      <c r="B10" s="73" t="s">
        <v>18</v>
      </c>
      <c r="C10" s="70" t="s">
        <v>19</v>
      </c>
      <c r="D10" s="70">
        <v>4</v>
      </c>
      <c r="E10" s="111">
        <v>4.47</v>
      </c>
      <c r="F10" s="104">
        <f t="shared" si="0"/>
        <v>17.88</v>
      </c>
      <c r="G10" s="105">
        <v>0.06</v>
      </c>
    </row>
    <row r="11" spans="1:7" ht="30" x14ac:dyDescent="0.25">
      <c r="A11" s="70">
        <v>9</v>
      </c>
      <c r="B11" s="73" t="s">
        <v>20</v>
      </c>
      <c r="C11" s="70" t="s">
        <v>9</v>
      </c>
      <c r="D11" s="70">
        <v>31</v>
      </c>
      <c r="E11" s="111">
        <v>3.01</v>
      </c>
      <c r="F11" s="104">
        <f t="shared" si="0"/>
        <v>93.309999999999988</v>
      </c>
      <c r="G11" s="105">
        <v>0.06</v>
      </c>
    </row>
    <row r="12" spans="1:7" ht="30" x14ac:dyDescent="0.25">
      <c r="A12" s="70">
        <v>10</v>
      </c>
      <c r="B12" s="73" t="s">
        <v>21</v>
      </c>
      <c r="C12" s="70" t="s">
        <v>9</v>
      </c>
      <c r="D12" s="70">
        <v>9</v>
      </c>
      <c r="E12" s="111">
        <v>5.19</v>
      </c>
      <c r="F12" s="104">
        <f t="shared" si="0"/>
        <v>46.71</v>
      </c>
      <c r="G12" s="105">
        <v>0.06</v>
      </c>
    </row>
    <row r="13" spans="1:7" x14ac:dyDescent="0.25">
      <c r="A13" s="70">
        <v>11</v>
      </c>
      <c r="B13" s="73" t="s">
        <v>22</v>
      </c>
      <c r="C13" s="70" t="s">
        <v>9</v>
      </c>
      <c r="D13" s="70">
        <v>14</v>
      </c>
      <c r="E13" s="111">
        <v>4.54</v>
      </c>
      <c r="F13" s="104">
        <f t="shared" si="0"/>
        <v>63.56</v>
      </c>
      <c r="G13" s="105">
        <v>0.06</v>
      </c>
    </row>
    <row r="14" spans="1:7" ht="45" x14ac:dyDescent="0.25">
      <c r="A14" s="70">
        <v>12</v>
      </c>
      <c r="B14" s="73" t="s">
        <v>23</v>
      </c>
      <c r="C14" s="70" t="s">
        <v>9</v>
      </c>
      <c r="D14" s="70">
        <v>14</v>
      </c>
      <c r="E14" s="111">
        <v>5.57</v>
      </c>
      <c r="F14" s="104">
        <f t="shared" si="0"/>
        <v>77.98</v>
      </c>
      <c r="G14" s="105">
        <v>0.06</v>
      </c>
    </row>
    <row r="15" spans="1:7" ht="30" x14ac:dyDescent="0.25">
      <c r="A15" s="70">
        <v>13</v>
      </c>
      <c r="B15" s="73" t="s">
        <v>24</v>
      </c>
      <c r="C15" s="70" t="s">
        <v>12</v>
      </c>
      <c r="D15" s="70">
        <v>9</v>
      </c>
      <c r="E15" s="111">
        <v>2.84</v>
      </c>
      <c r="F15" s="104">
        <f t="shared" si="0"/>
        <v>25.56</v>
      </c>
      <c r="G15" s="105">
        <v>0.06</v>
      </c>
    </row>
    <row r="16" spans="1:7" ht="30" x14ac:dyDescent="0.25">
      <c r="A16" s="70">
        <v>14</v>
      </c>
      <c r="B16" s="73" t="s">
        <v>25</v>
      </c>
      <c r="C16" s="70" t="s">
        <v>9</v>
      </c>
      <c r="D16" s="70">
        <v>9</v>
      </c>
      <c r="E16" s="111">
        <v>5.25</v>
      </c>
      <c r="F16" s="104">
        <f t="shared" si="0"/>
        <v>47.25</v>
      </c>
      <c r="G16" s="105">
        <v>0.06</v>
      </c>
    </row>
    <row r="17" spans="1:7" ht="30" x14ac:dyDescent="0.25">
      <c r="A17" s="70">
        <v>15</v>
      </c>
      <c r="B17" s="73" t="s">
        <v>27</v>
      </c>
      <c r="C17" s="70" t="s">
        <v>9</v>
      </c>
      <c r="D17" s="70">
        <v>17</v>
      </c>
      <c r="E17" s="111">
        <v>7.36</v>
      </c>
      <c r="F17" s="104">
        <f t="shared" si="0"/>
        <v>125.12</v>
      </c>
      <c r="G17" s="105">
        <v>0.06</v>
      </c>
    </row>
    <row r="18" spans="1:7" x14ac:dyDescent="0.25">
      <c r="A18" s="70">
        <v>16</v>
      </c>
      <c r="B18" s="73" t="s">
        <v>28</v>
      </c>
      <c r="C18" s="70" t="s">
        <v>12</v>
      </c>
      <c r="D18" s="70">
        <v>14</v>
      </c>
      <c r="E18" s="111">
        <v>3.3</v>
      </c>
      <c r="F18" s="104">
        <f t="shared" si="0"/>
        <v>46.199999999999996</v>
      </c>
      <c r="G18" s="105">
        <v>0.06</v>
      </c>
    </row>
    <row r="19" spans="1:7" x14ac:dyDescent="0.25">
      <c r="A19" s="70">
        <v>17</v>
      </c>
      <c r="B19" s="73" t="s">
        <v>29</v>
      </c>
      <c r="C19" s="70" t="s">
        <v>12</v>
      </c>
      <c r="D19" s="70">
        <v>10</v>
      </c>
      <c r="E19" s="111">
        <v>2.36</v>
      </c>
      <c r="F19" s="104">
        <f t="shared" si="0"/>
        <v>23.599999999999998</v>
      </c>
      <c r="G19" s="105">
        <v>0.06</v>
      </c>
    </row>
    <row r="20" spans="1:7" x14ac:dyDescent="0.25">
      <c r="A20" s="70">
        <v>18</v>
      </c>
      <c r="B20" s="73" t="s">
        <v>373</v>
      </c>
      <c r="C20" s="70" t="s">
        <v>12</v>
      </c>
      <c r="D20" s="70">
        <v>60</v>
      </c>
      <c r="E20" s="111">
        <v>2.17</v>
      </c>
      <c r="F20" s="104">
        <f t="shared" si="0"/>
        <v>130.19999999999999</v>
      </c>
      <c r="G20" s="105">
        <v>0.06</v>
      </c>
    </row>
    <row r="21" spans="1:7" x14ac:dyDescent="0.25">
      <c r="A21" s="70"/>
      <c r="B21" s="73"/>
      <c r="C21" s="70"/>
      <c r="D21" s="100">
        <f>SUM(D3:D20)</f>
        <v>445</v>
      </c>
      <c r="E21" s="111"/>
      <c r="F21" s="104"/>
      <c r="G21" s="105"/>
    </row>
    <row r="22" spans="1:7" s="11" customFormat="1" ht="15" customHeight="1" x14ac:dyDescent="0.25">
      <c r="A22" s="13"/>
      <c r="B22" s="12"/>
      <c r="C22" s="13"/>
      <c r="D22" s="129" t="s">
        <v>31</v>
      </c>
      <c r="E22" s="130"/>
      <c r="F22" s="16">
        <f>SUM(F3:F20)</f>
        <v>2160.3200000000002</v>
      </c>
      <c r="G22" s="15"/>
    </row>
    <row r="23" spans="1:7" s="11" customFormat="1" ht="15" customHeight="1" x14ac:dyDescent="0.25">
      <c r="A23" s="13"/>
      <c r="B23" s="12"/>
      <c r="C23" s="13"/>
      <c r="D23" s="129" t="s">
        <v>32</v>
      </c>
      <c r="E23" s="130"/>
      <c r="F23" s="16">
        <f>F22*6%</f>
        <v>129.61920000000001</v>
      </c>
      <c r="G23" s="15"/>
    </row>
    <row r="24" spans="1:7" s="11" customFormat="1" ht="15" customHeight="1" x14ac:dyDescent="0.25">
      <c r="A24" s="13"/>
      <c r="B24" s="12"/>
      <c r="C24" s="13"/>
      <c r="D24" s="129" t="s">
        <v>33</v>
      </c>
      <c r="E24" s="130"/>
      <c r="F24" s="16">
        <f>SUM(F22:F23)</f>
        <v>2289.9392000000003</v>
      </c>
      <c r="G24" s="15"/>
    </row>
    <row r="25" spans="1:7" x14ac:dyDescent="0.25">
      <c r="A25" s="70">
        <v>19</v>
      </c>
      <c r="B25" s="73" t="s">
        <v>34</v>
      </c>
      <c r="C25" s="70" t="s">
        <v>12</v>
      </c>
      <c r="D25" s="70">
        <v>9</v>
      </c>
      <c r="E25" s="111">
        <v>1.33</v>
      </c>
      <c r="F25" s="104">
        <f>D25*E25</f>
        <v>11.97</v>
      </c>
      <c r="G25" s="105">
        <v>0.13</v>
      </c>
    </row>
    <row r="26" spans="1:7" x14ac:dyDescent="0.25">
      <c r="A26" s="70">
        <v>20</v>
      </c>
      <c r="B26" s="73" t="s">
        <v>35</v>
      </c>
      <c r="C26" s="70" t="s">
        <v>12</v>
      </c>
      <c r="D26" s="70">
        <v>2</v>
      </c>
      <c r="E26" s="111">
        <v>1.77</v>
      </c>
      <c r="F26" s="104">
        <f t="shared" ref="F26:F35" si="1">D26*E26</f>
        <v>3.54</v>
      </c>
      <c r="G26" s="105">
        <v>0.13</v>
      </c>
    </row>
    <row r="27" spans="1:7" x14ac:dyDescent="0.25">
      <c r="A27" s="70">
        <v>21</v>
      </c>
      <c r="B27" s="73" t="s">
        <v>36</v>
      </c>
      <c r="C27" s="70" t="s">
        <v>9</v>
      </c>
      <c r="D27" s="70">
        <v>7</v>
      </c>
      <c r="E27" s="111">
        <v>1.33</v>
      </c>
      <c r="F27" s="104">
        <f t="shared" si="1"/>
        <v>9.31</v>
      </c>
      <c r="G27" s="105">
        <v>0.13</v>
      </c>
    </row>
    <row r="28" spans="1:7" x14ac:dyDescent="0.25">
      <c r="A28" s="70">
        <v>22</v>
      </c>
      <c r="B28" s="73" t="s">
        <v>37</v>
      </c>
      <c r="C28" s="70" t="s">
        <v>9</v>
      </c>
      <c r="D28" s="70">
        <v>2</v>
      </c>
      <c r="E28" s="111">
        <v>1.06</v>
      </c>
      <c r="F28" s="104">
        <f t="shared" si="1"/>
        <v>2.12</v>
      </c>
      <c r="G28" s="105">
        <v>0.13</v>
      </c>
    </row>
    <row r="29" spans="1:7" ht="30" x14ac:dyDescent="0.25">
      <c r="A29" s="70">
        <v>23</v>
      </c>
      <c r="B29" s="73" t="s">
        <v>38</v>
      </c>
      <c r="C29" s="70" t="s">
        <v>12</v>
      </c>
      <c r="D29" s="70">
        <v>32</v>
      </c>
      <c r="E29" s="111">
        <v>8.85</v>
      </c>
      <c r="F29" s="104">
        <f t="shared" si="1"/>
        <v>283.2</v>
      </c>
      <c r="G29" s="105">
        <v>0.13</v>
      </c>
    </row>
    <row r="30" spans="1:7" x14ac:dyDescent="0.25">
      <c r="A30" s="70">
        <v>24</v>
      </c>
      <c r="B30" s="73" t="s">
        <v>39</v>
      </c>
      <c r="C30" s="70" t="s">
        <v>12</v>
      </c>
      <c r="D30" s="70">
        <v>2</v>
      </c>
      <c r="E30" s="111">
        <v>0.71</v>
      </c>
      <c r="F30" s="104">
        <f t="shared" si="1"/>
        <v>1.42</v>
      </c>
      <c r="G30" s="105">
        <v>0.13</v>
      </c>
    </row>
    <row r="31" spans="1:7" x14ac:dyDescent="0.25">
      <c r="A31" s="70">
        <v>25</v>
      </c>
      <c r="B31" s="73" t="s">
        <v>40</v>
      </c>
      <c r="C31" s="70" t="s">
        <v>12</v>
      </c>
      <c r="D31" s="70">
        <v>2</v>
      </c>
      <c r="E31" s="111">
        <v>0.8</v>
      </c>
      <c r="F31" s="104">
        <f t="shared" si="1"/>
        <v>1.6</v>
      </c>
      <c r="G31" s="105">
        <v>0.13</v>
      </c>
    </row>
    <row r="32" spans="1:7" x14ac:dyDescent="0.25">
      <c r="A32" s="70">
        <v>26</v>
      </c>
      <c r="B32" s="73" t="s">
        <v>41</v>
      </c>
      <c r="C32" s="70" t="s">
        <v>12</v>
      </c>
      <c r="D32" s="70">
        <v>5</v>
      </c>
      <c r="E32" s="111">
        <v>1.77</v>
      </c>
      <c r="F32" s="104">
        <f t="shared" si="1"/>
        <v>8.85</v>
      </c>
      <c r="G32" s="105">
        <v>0.13</v>
      </c>
    </row>
    <row r="33" spans="1:8" x14ac:dyDescent="0.25">
      <c r="A33" s="70">
        <v>27</v>
      </c>
      <c r="B33" s="73" t="s">
        <v>42</v>
      </c>
      <c r="C33" s="70" t="s">
        <v>12</v>
      </c>
      <c r="D33" s="70">
        <v>3</v>
      </c>
      <c r="E33" s="111">
        <v>2.57</v>
      </c>
      <c r="F33" s="104">
        <f t="shared" si="1"/>
        <v>7.7099999999999991</v>
      </c>
      <c r="G33" s="105">
        <v>0.13</v>
      </c>
    </row>
    <row r="34" spans="1:8" ht="30" x14ac:dyDescent="0.25">
      <c r="A34" s="70">
        <v>28</v>
      </c>
      <c r="B34" s="73" t="s">
        <v>43</v>
      </c>
      <c r="C34" s="70" t="s">
        <v>12</v>
      </c>
      <c r="D34" s="70">
        <v>17</v>
      </c>
      <c r="E34" s="111">
        <v>3.1</v>
      </c>
      <c r="F34" s="104">
        <f t="shared" si="1"/>
        <v>52.7</v>
      </c>
      <c r="G34" s="105">
        <v>0.13</v>
      </c>
    </row>
    <row r="35" spans="1:8" x14ac:dyDescent="0.25">
      <c r="A35" s="70">
        <v>29</v>
      </c>
      <c r="B35" s="73" t="s">
        <v>44</v>
      </c>
      <c r="C35" s="70" t="s">
        <v>12</v>
      </c>
      <c r="D35" s="70">
        <v>15</v>
      </c>
      <c r="E35" s="111">
        <v>3.54</v>
      </c>
      <c r="F35" s="104">
        <f t="shared" si="1"/>
        <v>53.1</v>
      </c>
      <c r="G35" s="105">
        <v>0.13</v>
      </c>
    </row>
    <row r="36" spans="1:8" x14ac:dyDescent="0.25">
      <c r="A36" s="70"/>
      <c r="B36" s="73"/>
      <c r="C36" s="70"/>
      <c r="D36" s="100">
        <f>SUM(D25:D35)</f>
        <v>96</v>
      </c>
      <c r="E36" s="111"/>
      <c r="F36" s="104"/>
      <c r="G36" s="105"/>
    </row>
    <row r="37" spans="1:8" s="11" customFormat="1" ht="15" customHeight="1" x14ac:dyDescent="0.25">
      <c r="A37" s="13"/>
      <c r="B37" s="12"/>
      <c r="C37" s="13"/>
      <c r="D37" s="129" t="s">
        <v>31</v>
      </c>
      <c r="E37" s="130"/>
      <c r="F37" s="16">
        <f>SUM(F25:F35)</f>
        <v>435.52000000000004</v>
      </c>
      <c r="G37" s="15"/>
    </row>
    <row r="38" spans="1:8" s="11" customFormat="1" ht="15" customHeight="1" x14ac:dyDescent="0.25">
      <c r="A38" s="13"/>
      <c r="B38" s="12"/>
      <c r="C38" s="13"/>
      <c r="D38" s="129" t="s">
        <v>45</v>
      </c>
      <c r="E38" s="130"/>
      <c r="F38" s="16">
        <f>F37*13%</f>
        <v>56.61760000000001</v>
      </c>
      <c r="G38" s="15"/>
    </row>
    <row r="39" spans="1:8" s="11" customFormat="1" ht="15" customHeight="1" x14ac:dyDescent="0.25">
      <c r="A39" s="13"/>
      <c r="B39" s="12"/>
      <c r="C39" s="13"/>
      <c r="D39" s="129" t="s">
        <v>33</v>
      </c>
      <c r="E39" s="130"/>
      <c r="F39" s="16">
        <f>SUM(F37:F38)</f>
        <v>492.13760000000002</v>
      </c>
      <c r="G39" s="15"/>
    </row>
    <row r="40" spans="1:8" ht="30" x14ac:dyDescent="0.25">
      <c r="A40" s="70">
        <v>30</v>
      </c>
      <c r="B40" s="73" t="s">
        <v>46</v>
      </c>
      <c r="C40" s="70" t="s">
        <v>47</v>
      </c>
      <c r="D40" s="70">
        <v>5</v>
      </c>
      <c r="E40" s="111">
        <v>2.5299999999999998</v>
      </c>
      <c r="F40" s="104">
        <f>D40*E40</f>
        <v>12.649999999999999</v>
      </c>
      <c r="G40" s="105">
        <v>0.24</v>
      </c>
    </row>
    <row r="41" spans="1:8" ht="36.75" customHeight="1" x14ac:dyDescent="0.25">
      <c r="A41" s="70">
        <v>31</v>
      </c>
      <c r="B41" s="73" t="s">
        <v>48</v>
      </c>
      <c r="C41" s="70" t="s">
        <v>9</v>
      </c>
      <c r="D41" s="70">
        <v>10</v>
      </c>
      <c r="E41" s="111">
        <v>7.26</v>
      </c>
      <c r="F41" s="104">
        <f t="shared" ref="F41:F42" si="2">D41*E41</f>
        <v>72.599999999999994</v>
      </c>
      <c r="G41" s="105">
        <v>0.24</v>
      </c>
    </row>
    <row r="42" spans="1:8" x14ac:dyDescent="0.25">
      <c r="A42" s="70">
        <v>32</v>
      </c>
      <c r="B42" s="73" t="s">
        <v>50</v>
      </c>
      <c r="C42" s="70" t="s">
        <v>12</v>
      </c>
      <c r="D42" s="70">
        <v>1</v>
      </c>
      <c r="E42" s="111">
        <v>43.55</v>
      </c>
      <c r="F42" s="104">
        <f t="shared" si="2"/>
        <v>43.55</v>
      </c>
      <c r="G42" s="105">
        <v>0.24</v>
      </c>
    </row>
    <row r="43" spans="1:8" x14ac:dyDescent="0.25">
      <c r="A43" s="70"/>
      <c r="B43" s="73"/>
      <c r="C43" s="70"/>
      <c r="D43" s="100">
        <f>SUM(D40:D42)</f>
        <v>16</v>
      </c>
      <c r="E43" s="111"/>
      <c r="F43" s="104"/>
      <c r="G43" s="105"/>
    </row>
    <row r="44" spans="1:8" s="11" customFormat="1" ht="15" customHeight="1" x14ac:dyDescent="0.25">
      <c r="A44" s="13"/>
      <c r="B44" s="12"/>
      <c r="C44" s="13"/>
      <c r="D44" s="129" t="s">
        <v>31</v>
      </c>
      <c r="E44" s="130"/>
      <c r="F44" s="16">
        <f>SUM(F40:F42)</f>
        <v>128.80000000000001</v>
      </c>
      <c r="G44" s="15"/>
    </row>
    <row r="45" spans="1:8" s="11" customFormat="1" ht="15" customHeight="1" x14ac:dyDescent="0.25">
      <c r="A45" s="13"/>
      <c r="B45" s="12"/>
      <c r="C45" s="13"/>
      <c r="D45" s="129" t="s">
        <v>51</v>
      </c>
      <c r="E45" s="130"/>
      <c r="F45" s="16">
        <f>F44*24%</f>
        <v>30.912000000000003</v>
      </c>
      <c r="G45" s="15"/>
    </row>
    <row r="46" spans="1:8" s="11" customFormat="1" ht="15" customHeight="1" x14ac:dyDescent="0.25">
      <c r="A46" s="13"/>
      <c r="B46" s="12"/>
      <c r="C46" s="13"/>
      <c r="D46" s="129" t="s">
        <v>33</v>
      </c>
      <c r="E46" s="130"/>
      <c r="F46" s="16">
        <f>SUM(F44:F45)</f>
        <v>159.71200000000002</v>
      </c>
      <c r="G46" s="15"/>
    </row>
    <row r="47" spans="1:8" s="11" customFormat="1" ht="15" customHeight="1" x14ac:dyDescent="0.25">
      <c r="A47" s="20"/>
      <c r="B47" s="21"/>
      <c r="C47" s="20"/>
      <c r="D47" s="156" t="s">
        <v>52</v>
      </c>
      <c r="E47" s="157"/>
      <c r="F47" s="22">
        <f>F22+F37+F44</f>
        <v>2724.6400000000003</v>
      </c>
      <c r="G47" s="15"/>
      <c r="H47" s="23">
        <f>F44+F37+F22</f>
        <v>2724.6400000000003</v>
      </c>
    </row>
    <row r="48" spans="1:8" s="11" customFormat="1" ht="15" customHeight="1" x14ac:dyDescent="0.25">
      <c r="A48" s="20"/>
      <c r="B48" s="21"/>
      <c r="C48" s="20"/>
      <c r="D48" s="156" t="s">
        <v>32</v>
      </c>
      <c r="E48" s="157"/>
      <c r="F48" s="22">
        <f>F23</f>
        <v>129.61920000000001</v>
      </c>
      <c r="G48" s="15"/>
    </row>
    <row r="49" spans="1:9" s="11" customFormat="1" ht="15" customHeight="1" x14ac:dyDescent="0.25">
      <c r="A49" s="20"/>
      <c r="B49" s="21"/>
      <c r="C49" s="20"/>
      <c r="D49" s="156" t="s">
        <v>45</v>
      </c>
      <c r="E49" s="157"/>
      <c r="F49" s="22">
        <f>F38</f>
        <v>56.61760000000001</v>
      </c>
      <c r="G49" s="15"/>
    </row>
    <row r="50" spans="1:9" s="11" customFormat="1" ht="15" customHeight="1" x14ac:dyDescent="0.25">
      <c r="A50" s="20"/>
      <c r="B50" s="21"/>
      <c r="C50" s="20"/>
      <c r="D50" s="156" t="s">
        <v>51</v>
      </c>
      <c r="E50" s="157"/>
      <c r="F50" s="22">
        <f>F45</f>
        <v>30.912000000000003</v>
      </c>
      <c r="G50" s="15"/>
    </row>
    <row r="51" spans="1:9" s="11" customFormat="1" ht="15" customHeight="1" x14ac:dyDescent="0.25">
      <c r="A51" s="20"/>
      <c r="B51" s="21"/>
      <c r="C51" s="20"/>
      <c r="D51" s="156" t="s">
        <v>33</v>
      </c>
      <c r="E51" s="157"/>
      <c r="F51" s="22">
        <f>SUM(F47:F50)</f>
        <v>2941.7888000000003</v>
      </c>
      <c r="G51" s="15"/>
      <c r="I51" s="23">
        <f>F46+F39+F24</f>
        <v>2941.7888000000003</v>
      </c>
    </row>
    <row r="52" spans="1:9" x14ac:dyDescent="0.25">
      <c r="A52" s="140" t="s">
        <v>303</v>
      </c>
      <c r="B52" s="141"/>
      <c r="C52" s="141"/>
      <c r="D52" s="141"/>
      <c r="E52" s="141"/>
      <c r="F52" s="142"/>
      <c r="G52" s="24"/>
      <c r="H52" s="19"/>
      <c r="I52" s="19"/>
    </row>
    <row r="53" spans="1:9" ht="30" x14ac:dyDescent="0.25">
      <c r="A53" s="3" t="s">
        <v>1</v>
      </c>
      <c r="B53" s="3" t="s">
        <v>2</v>
      </c>
      <c r="C53" s="3" t="s">
        <v>3</v>
      </c>
      <c r="D53" s="3" t="s">
        <v>4</v>
      </c>
      <c r="E53" s="25" t="s">
        <v>5</v>
      </c>
      <c r="F53" s="4" t="s">
        <v>6</v>
      </c>
      <c r="G53" s="5" t="s">
        <v>7</v>
      </c>
      <c r="H53" s="19"/>
      <c r="I53" s="19"/>
    </row>
    <row r="54" spans="1:9" ht="30" x14ac:dyDescent="0.25">
      <c r="A54" s="70">
        <v>1</v>
      </c>
      <c r="B54" s="71" t="s">
        <v>304</v>
      </c>
      <c r="C54" s="70" t="s">
        <v>12</v>
      </c>
      <c r="D54" s="72">
        <v>10</v>
      </c>
      <c r="E54" s="116">
        <v>5.99</v>
      </c>
      <c r="F54" s="18">
        <f>D54*E54</f>
        <v>59.900000000000006</v>
      </c>
      <c r="G54" s="24">
        <v>0.06</v>
      </c>
      <c r="H54" s="19"/>
      <c r="I54" s="19"/>
    </row>
    <row r="55" spans="1:9" ht="30" x14ac:dyDescent="0.25">
      <c r="A55" s="70">
        <v>2</v>
      </c>
      <c r="B55" s="73" t="s">
        <v>305</v>
      </c>
      <c r="C55" s="70" t="s">
        <v>12</v>
      </c>
      <c r="D55" s="70">
        <v>9</v>
      </c>
      <c r="E55" s="116">
        <v>5.38</v>
      </c>
      <c r="F55" s="18">
        <f>D55*E55</f>
        <v>48.42</v>
      </c>
      <c r="G55" s="24">
        <v>0.06</v>
      </c>
      <c r="H55" s="19"/>
      <c r="I55" s="19"/>
    </row>
    <row r="56" spans="1:9" ht="30" x14ac:dyDescent="0.25">
      <c r="A56" s="72">
        <v>3</v>
      </c>
      <c r="B56" s="71" t="s">
        <v>306</v>
      </c>
      <c r="C56" s="70" t="s">
        <v>12</v>
      </c>
      <c r="D56" s="72">
        <v>8</v>
      </c>
      <c r="E56" s="116">
        <v>19.36</v>
      </c>
      <c r="F56" s="18">
        <f>D56*E56</f>
        <v>154.88</v>
      </c>
      <c r="G56" s="24">
        <v>0.06</v>
      </c>
      <c r="H56" s="19"/>
      <c r="I56" s="19"/>
    </row>
    <row r="57" spans="1:9" x14ac:dyDescent="0.25">
      <c r="A57" s="72"/>
      <c r="B57" s="71"/>
      <c r="C57" s="70"/>
      <c r="D57" s="117">
        <f>SUM(D54:D56)</f>
        <v>27</v>
      </c>
      <c r="E57" s="116"/>
      <c r="F57" s="18"/>
      <c r="G57" s="24"/>
      <c r="H57" s="19"/>
      <c r="I57" s="19"/>
    </row>
    <row r="58" spans="1:9" x14ac:dyDescent="0.25">
      <c r="A58" s="13"/>
      <c r="B58" s="12"/>
      <c r="C58" s="13"/>
      <c r="D58" s="129" t="s">
        <v>31</v>
      </c>
      <c r="E58" s="130"/>
      <c r="F58" s="16">
        <f>SUM(F54:F56)</f>
        <v>263.2</v>
      </c>
      <c r="G58" s="15"/>
      <c r="H58" s="11"/>
      <c r="I58" s="11"/>
    </row>
    <row r="59" spans="1:9" x14ac:dyDescent="0.25">
      <c r="A59" s="13"/>
      <c r="B59" s="12"/>
      <c r="C59" s="13"/>
      <c r="D59" s="129" t="s">
        <v>32</v>
      </c>
      <c r="E59" s="130"/>
      <c r="F59" s="16">
        <f>F58*6%</f>
        <v>15.791999999999998</v>
      </c>
      <c r="G59" s="15"/>
      <c r="H59" s="11"/>
      <c r="I59" s="11"/>
    </row>
    <row r="60" spans="1:9" x14ac:dyDescent="0.25">
      <c r="A60" s="13"/>
      <c r="B60" s="12"/>
      <c r="C60" s="13"/>
      <c r="D60" s="129" t="s">
        <v>33</v>
      </c>
      <c r="E60" s="130"/>
      <c r="F60" s="16">
        <f>SUM(F58:F59)</f>
        <v>278.99199999999996</v>
      </c>
      <c r="G60" s="15"/>
      <c r="H60" s="11"/>
      <c r="I60" s="11"/>
    </row>
    <row r="61" spans="1:9" ht="30" x14ac:dyDescent="0.25">
      <c r="A61" s="70">
        <v>4</v>
      </c>
      <c r="B61" s="74" t="s">
        <v>307</v>
      </c>
      <c r="C61" s="51" t="s">
        <v>47</v>
      </c>
      <c r="D61" s="72">
        <v>15</v>
      </c>
      <c r="E61" s="18">
        <v>3.1</v>
      </c>
      <c r="F61" s="18">
        <f>D61*E61</f>
        <v>46.5</v>
      </c>
      <c r="G61" s="24">
        <v>0.13</v>
      </c>
      <c r="H61" s="19"/>
      <c r="I61" s="19"/>
    </row>
    <row r="62" spans="1:9" x14ac:dyDescent="0.25">
      <c r="A62" s="13"/>
      <c r="B62" s="12"/>
      <c r="C62" s="13"/>
      <c r="D62" s="129" t="s">
        <v>31</v>
      </c>
      <c r="E62" s="130"/>
      <c r="F62" s="16">
        <f>F61</f>
        <v>46.5</v>
      </c>
      <c r="G62" s="15"/>
      <c r="H62" s="11"/>
      <c r="I62" s="11"/>
    </row>
    <row r="63" spans="1:9" x14ac:dyDescent="0.25">
      <c r="A63" s="13"/>
      <c r="B63" s="12"/>
      <c r="C63" s="13"/>
      <c r="D63" s="129" t="s">
        <v>45</v>
      </c>
      <c r="E63" s="130"/>
      <c r="F63" s="16">
        <f>F62*13%</f>
        <v>6.0449999999999999</v>
      </c>
      <c r="G63" s="15"/>
      <c r="H63" s="11"/>
      <c r="I63" s="11"/>
    </row>
    <row r="64" spans="1:9" x14ac:dyDescent="0.25">
      <c r="A64" s="13"/>
      <c r="B64" s="12"/>
      <c r="C64" s="13"/>
      <c r="D64" s="129" t="s">
        <v>33</v>
      </c>
      <c r="E64" s="130"/>
      <c r="F64" s="16">
        <f>SUM(F62:F63)</f>
        <v>52.545000000000002</v>
      </c>
      <c r="G64" s="15"/>
      <c r="H64" s="11"/>
      <c r="I64" s="11"/>
    </row>
    <row r="65" spans="1:9" ht="30" x14ac:dyDescent="0.25">
      <c r="A65" s="70">
        <v>5</v>
      </c>
      <c r="B65" s="71" t="s">
        <v>308</v>
      </c>
      <c r="C65" s="70" t="s">
        <v>12</v>
      </c>
      <c r="D65" s="72">
        <v>16</v>
      </c>
      <c r="E65" s="116">
        <v>6.85</v>
      </c>
      <c r="F65" s="18">
        <f>D65*E65</f>
        <v>109.6</v>
      </c>
      <c r="G65" s="24">
        <v>0.24</v>
      </c>
      <c r="H65" s="19"/>
      <c r="I65" s="19"/>
    </row>
    <row r="66" spans="1:9" x14ac:dyDescent="0.25">
      <c r="A66" s="72">
        <v>6</v>
      </c>
      <c r="B66" s="74" t="s">
        <v>309</v>
      </c>
      <c r="C66" s="70" t="s">
        <v>12</v>
      </c>
      <c r="D66" s="72">
        <v>17</v>
      </c>
      <c r="E66" s="116">
        <v>1.77</v>
      </c>
      <c r="F66" s="18">
        <f>D66*E66</f>
        <v>30.09</v>
      </c>
      <c r="G66" s="24">
        <v>0.24</v>
      </c>
      <c r="H66" s="19"/>
      <c r="I66" s="19"/>
    </row>
    <row r="67" spans="1:9" x14ac:dyDescent="0.25">
      <c r="A67" s="70">
        <v>7</v>
      </c>
      <c r="B67" s="74" t="s">
        <v>189</v>
      </c>
      <c r="C67" s="70" t="s">
        <v>12</v>
      </c>
      <c r="D67" s="72">
        <v>17</v>
      </c>
      <c r="E67" s="116">
        <v>4.84</v>
      </c>
      <c r="F67" s="18">
        <f>D67*E67</f>
        <v>82.28</v>
      </c>
      <c r="G67" s="24">
        <v>0.24</v>
      </c>
      <c r="H67" s="19"/>
      <c r="I67" s="19"/>
    </row>
    <row r="68" spans="1:9" x14ac:dyDescent="0.25">
      <c r="A68" s="72">
        <v>8</v>
      </c>
      <c r="B68" s="74" t="s">
        <v>200</v>
      </c>
      <c r="C68" s="70" t="s">
        <v>12</v>
      </c>
      <c r="D68" s="72">
        <v>16</v>
      </c>
      <c r="E68" s="116">
        <v>0.25</v>
      </c>
      <c r="F68" s="18">
        <f>D68*E68</f>
        <v>4</v>
      </c>
      <c r="G68" s="24">
        <v>0.24</v>
      </c>
      <c r="H68" s="19"/>
      <c r="I68" s="19"/>
    </row>
    <row r="69" spans="1:9" ht="60" x14ac:dyDescent="0.25">
      <c r="A69" s="72">
        <v>9</v>
      </c>
      <c r="B69" s="71" t="s">
        <v>310</v>
      </c>
      <c r="C69" s="70" t="s">
        <v>12</v>
      </c>
      <c r="D69" s="72">
        <v>6</v>
      </c>
      <c r="E69" s="116">
        <v>16.13</v>
      </c>
      <c r="F69" s="18">
        <f>D69*E69</f>
        <v>96.78</v>
      </c>
      <c r="G69" s="24">
        <v>0.24</v>
      </c>
      <c r="H69" s="19"/>
      <c r="I69" s="19"/>
    </row>
    <row r="70" spans="1:9" x14ac:dyDescent="0.25">
      <c r="A70" s="72"/>
      <c r="B70" s="71"/>
      <c r="C70" s="70"/>
      <c r="D70" s="117">
        <f>SUM(D65:D69)</f>
        <v>72</v>
      </c>
      <c r="E70" s="116"/>
      <c r="F70" s="18"/>
      <c r="G70" s="24"/>
      <c r="H70" s="19"/>
      <c r="I70" s="19"/>
    </row>
    <row r="71" spans="1:9" x14ac:dyDescent="0.25">
      <c r="A71" s="13"/>
      <c r="B71" s="12"/>
      <c r="C71" s="13"/>
      <c r="D71" s="129" t="s">
        <v>31</v>
      </c>
      <c r="E71" s="130"/>
      <c r="F71" s="16">
        <f>SUM(F65:F69)</f>
        <v>322.75</v>
      </c>
      <c r="G71" s="15"/>
      <c r="H71" s="11"/>
      <c r="I71" s="11"/>
    </row>
    <row r="72" spans="1:9" x14ac:dyDescent="0.25">
      <c r="A72" s="13"/>
      <c r="B72" s="12"/>
      <c r="C72" s="13"/>
      <c r="D72" s="129" t="s">
        <v>51</v>
      </c>
      <c r="E72" s="130"/>
      <c r="F72" s="16">
        <f>F71*24%</f>
        <v>77.459999999999994</v>
      </c>
      <c r="G72" s="15"/>
      <c r="H72" s="11"/>
      <c r="I72" s="11"/>
    </row>
    <row r="73" spans="1:9" x14ac:dyDescent="0.25">
      <c r="A73" s="13"/>
      <c r="B73" s="12"/>
      <c r="C73" s="13"/>
      <c r="D73" s="129" t="s">
        <v>33</v>
      </c>
      <c r="E73" s="130"/>
      <c r="F73" s="16">
        <f>SUM(F71:F72)</f>
        <v>400.21</v>
      </c>
      <c r="G73" s="15"/>
      <c r="H73" s="11"/>
      <c r="I73" s="11"/>
    </row>
    <row r="74" spans="1:9" x14ac:dyDescent="0.25">
      <c r="A74" s="75"/>
      <c r="B74" s="76"/>
      <c r="C74" s="75"/>
      <c r="D74" s="136" t="s">
        <v>311</v>
      </c>
      <c r="E74" s="137"/>
      <c r="F74" s="77">
        <f>F58+F62+F71</f>
        <v>632.45000000000005</v>
      </c>
      <c r="G74" s="15"/>
      <c r="H74" s="23">
        <f>F58+F62+F71</f>
        <v>632.45000000000005</v>
      </c>
      <c r="I74" s="11"/>
    </row>
    <row r="75" spans="1:9" x14ac:dyDescent="0.25">
      <c r="A75" s="75"/>
      <c r="B75" s="76"/>
      <c r="C75" s="75"/>
      <c r="D75" s="136" t="s">
        <v>32</v>
      </c>
      <c r="E75" s="137"/>
      <c r="F75" s="77">
        <f>F59</f>
        <v>15.791999999999998</v>
      </c>
      <c r="G75" s="15"/>
      <c r="H75" s="11"/>
      <c r="I75" s="11"/>
    </row>
    <row r="76" spans="1:9" x14ac:dyDescent="0.25">
      <c r="A76" s="75"/>
      <c r="B76" s="76"/>
      <c r="C76" s="75"/>
      <c r="D76" s="136" t="s">
        <v>45</v>
      </c>
      <c r="E76" s="137"/>
      <c r="F76" s="77">
        <f>F63</f>
        <v>6.0449999999999999</v>
      </c>
      <c r="G76" s="15"/>
      <c r="H76" s="11"/>
      <c r="I76" s="11"/>
    </row>
    <row r="77" spans="1:9" x14ac:dyDescent="0.25">
      <c r="A77" s="75"/>
      <c r="B77" s="76"/>
      <c r="C77" s="75"/>
      <c r="D77" s="136" t="s">
        <v>51</v>
      </c>
      <c r="E77" s="137"/>
      <c r="F77" s="77">
        <f>F72</f>
        <v>77.459999999999994</v>
      </c>
      <c r="G77" s="15"/>
      <c r="H77" s="11"/>
      <c r="I77" s="11"/>
    </row>
    <row r="78" spans="1:9" x14ac:dyDescent="0.25">
      <c r="A78" s="75"/>
      <c r="B78" s="76"/>
      <c r="C78" s="75"/>
      <c r="D78" s="136" t="s">
        <v>33</v>
      </c>
      <c r="E78" s="137"/>
      <c r="F78" s="77">
        <f>SUM(F74:F77)</f>
        <v>731.74700000000007</v>
      </c>
      <c r="G78" s="15"/>
      <c r="H78" s="11"/>
      <c r="I78" s="23">
        <f>F60+F64+F73</f>
        <v>731.74699999999996</v>
      </c>
    </row>
    <row r="79" spans="1:9" x14ac:dyDescent="0.25">
      <c r="A79" s="106"/>
      <c r="B79" s="106"/>
      <c r="C79" s="106"/>
      <c r="D79" s="164" t="s">
        <v>375</v>
      </c>
      <c r="E79" s="164"/>
      <c r="F79" s="107">
        <f>F47+F74</f>
        <v>3357.09</v>
      </c>
      <c r="G79" s="103"/>
      <c r="H79" s="101">
        <f>SUM(H47:H78)</f>
        <v>3357.09</v>
      </c>
    </row>
    <row r="80" spans="1:9" x14ac:dyDescent="0.25">
      <c r="A80" s="106"/>
      <c r="B80" s="106"/>
      <c r="C80" s="106"/>
      <c r="D80" s="164" t="s">
        <v>32</v>
      </c>
      <c r="E80" s="164"/>
      <c r="F80" s="107">
        <f>F48+F75</f>
        <v>145.41120000000001</v>
      </c>
      <c r="G80" s="103"/>
    </row>
    <row r="81" spans="1:9" x14ac:dyDescent="0.25">
      <c r="A81" s="106"/>
      <c r="B81" s="106"/>
      <c r="C81" s="106"/>
      <c r="D81" s="164" t="s">
        <v>45</v>
      </c>
      <c r="E81" s="164"/>
      <c r="F81" s="107">
        <f>F49+F76</f>
        <v>62.662600000000012</v>
      </c>
      <c r="G81" s="103"/>
    </row>
    <row r="82" spans="1:9" x14ac:dyDescent="0.25">
      <c r="A82" s="106"/>
      <c r="B82" s="106"/>
      <c r="C82" s="106"/>
      <c r="D82" s="164" t="s">
        <v>51</v>
      </c>
      <c r="E82" s="164"/>
      <c r="F82" s="107">
        <f>F50+F77</f>
        <v>108.372</v>
      </c>
      <c r="G82" s="103"/>
    </row>
    <row r="83" spans="1:9" x14ac:dyDescent="0.25">
      <c r="A83" s="106"/>
      <c r="B83" s="106"/>
      <c r="C83" s="106"/>
      <c r="D83" s="164" t="s">
        <v>33</v>
      </c>
      <c r="E83" s="164"/>
      <c r="F83" s="107">
        <f>SUM(F79:F82)</f>
        <v>3673.5358000000001</v>
      </c>
      <c r="G83" s="102"/>
      <c r="I83" s="101">
        <f>SUM(I51:I82)</f>
        <v>3673.5358000000001</v>
      </c>
    </row>
  </sheetData>
  <mergeCells count="35">
    <mergeCell ref="D38:E38"/>
    <mergeCell ref="A1:F1"/>
    <mergeCell ref="D22:E22"/>
    <mergeCell ref="D23:E23"/>
    <mergeCell ref="D24:E24"/>
    <mergeCell ref="D37:E37"/>
    <mergeCell ref="D59:E59"/>
    <mergeCell ref="D39:E39"/>
    <mergeCell ref="D44:E44"/>
    <mergeCell ref="D45:E45"/>
    <mergeCell ref="D46:E46"/>
    <mergeCell ref="D47:E47"/>
    <mergeCell ref="D48:E48"/>
    <mergeCell ref="D49:E49"/>
    <mergeCell ref="D50:E50"/>
    <mergeCell ref="D51:E51"/>
    <mergeCell ref="A52:F52"/>
    <mergeCell ref="D58:E58"/>
    <mergeCell ref="D78:E78"/>
    <mergeCell ref="D60:E60"/>
    <mergeCell ref="D62:E62"/>
    <mergeCell ref="D63:E63"/>
    <mergeCell ref="D64:E64"/>
    <mergeCell ref="D71:E71"/>
    <mergeCell ref="D72:E72"/>
    <mergeCell ref="D73:E73"/>
    <mergeCell ref="D74:E74"/>
    <mergeCell ref="D75:E75"/>
    <mergeCell ref="D76:E76"/>
    <mergeCell ref="D77:E77"/>
    <mergeCell ref="D79:E79"/>
    <mergeCell ref="D80:E80"/>
    <mergeCell ref="D81:E81"/>
    <mergeCell ref="D82:E82"/>
    <mergeCell ref="D83:E8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019E-6759-4308-8F39-ED1A55076478}">
  <dimension ref="A1:I285"/>
  <sheetViews>
    <sheetView topLeftCell="A264" workbookViewId="0">
      <selection activeCell="D272" sqref="D272"/>
    </sheetView>
  </sheetViews>
  <sheetFormatPr defaultRowHeight="15" x14ac:dyDescent="0.25"/>
  <cols>
    <col min="1" max="1" width="5.140625" customWidth="1"/>
    <col min="2" max="2" width="60.42578125" customWidth="1"/>
    <col min="3" max="3" width="11.5703125" customWidth="1"/>
    <col min="4" max="4" width="10.85546875" customWidth="1"/>
    <col min="5" max="5" width="12.28515625" style="109" customWidth="1"/>
    <col min="6" max="6" width="10.85546875" customWidth="1"/>
    <col min="8" max="9" width="10.5703125" bestFit="1" customWidth="1"/>
  </cols>
  <sheetData>
    <row r="1" spans="1:7" s="2" customFormat="1" x14ac:dyDescent="0.25">
      <c r="A1" s="161" t="s">
        <v>374</v>
      </c>
      <c r="B1" s="162"/>
      <c r="C1" s="162"/>
      <c r="D1" s="162"/>
      <c r="E1" s="162"/>
      <c r="F1" s="163"/>
      <c r="G1" s="1"/>
    </row>
    <row r="2" spans="1:7" ht="30" x14ac:dyDescent="0.25">
      <c r="A2" s="100" t="s">
        <v>1</v>
      </c>
      <c r="B2" s="100" t="s">
        <v>2</v>
      </c>
      <c r="C2" s="100" t="s">
        <v>3</v>
      </c>
      <c r="D2" s="100" t="s">
        <v>4</v>
      </c>
      <c r="E2" s="4" t="s">
        <v>5</v>
      </c>
      <c r="F2" s="4" t="s">
        <v>6</v>
      </c>
      <c r="G2" s="5" t="s">
        <v>7</v>
      </c>
    </row>
    <row r="3" spans="1:7" ht="30" x14ac:dyDescent="0.25">
      <c r="A3" s="70">
        <v>1</v>
      </c>
      <c r="B3" s="73" t="s">
        <v>8</v>
      </c>
      <c r="C3" s="70" t="s">
        <v>9</v>
      </c>
      <c r="D3" s="70">
        <v>11</v>
      </c>
      <c r="E3" s="115">
        <v>6.52</v>
      </c>
      <c r="F3" s="108">
        <f>D3*E3</f>
        <v>71.72</v>
      </c>
      <c r="G3" s="105">
        <v>0.06</v>
      </c>
    </row>
    <row r="4" spans="1:7" x14ac:dyDescent="0.25">
      <c r="A4" s="70">
        <v>2</v>
      </c>
      <c r="B4" s="73" t="s">
        <v>10</v>
      </c>
      <c r="C4" s="70" t="s">
        <v>9</v>
      </c>
      <c r="D4" s="70">
        <v>22</v>
      </c>
      <c r="E4" s="115">
        <v>8.49</v>
      </c>
      <c r="F4" s="108">
        <f t="shared" ref="F4:F21" si="0">D4*E4</f>
        <v>186.78</v>
      </c>
      <c r="G4" s="105">
        <v>0.06</v>
      </c>
    </row>
    <row r="5" spans="1:7" x14ac:dyDescent="0.25">
      <c r="A5" s="70">
        <v>3</v>
      </c>
      <c r="B5" s="73" t="s">
        <v>11</v>
      </c>
      <c r="C5" s="70" t="s">
        <v>12</v>
      </c>
      <c r="D5" s="70">
        <v>28</v>
      </c>
      <c r="E5" s="111">
        <v>5.66</v>
      </c>
      <c r="F5" s="104">
        <f t="shared" si="0"/>
        <v>158.48000000000002</v>
      </c>
      <c r="G5" s="105">
        <v>0.06</v>
      </c>
    </row>
    <row r="6" spans="1:7" ht="30" x14ac:dyDescent="0.25">
      <c r="A6" s="70">
        <v>4</v>
      </c>
      <c r="B6" s="73" t="s">
        <v>13</v>
      </c>
      <c r="C6" s="70" t="s">
        <v>12</v>
      </c>
      <c r="D6" s="70">
        <v>4</v>
      </c>
      <c r="E6" s="111">
        <v>6.32</v>
      </c>
      <c r="F6" s="104">
        <f t="shared" si="0"/>
        <v>25.28</v>
      </c>
      <c r="G6" s="105">
        <v>0.06</v>
      </c>
    </row>
    <row r="7" spans="1:7" ht="30" x14ac:dyDescent="0.25">
      <c r="A7" s="70">
        <v>5</v>
      </c>
      <c r="B7" s="73" t="s">
        <v>14</v>
      </c>
      <c r="C7" s="70" t="s">
        <v>12</v>
      </c>
      <c r="D7" s="70">
        <v>11</v>
      </c>
      <c r="E7" s="111">
        <v>1.68</v>
      </c>
      <c r="F7" s="104">
        <f t="shared" si="0"/>
        <v>18.48</v>
      </c>
      <c r="G7" s="105">
        <v>0.06</v>
      </c>
    </row>
    <row r="8" spans="1:7" ht="45" x14ac:dyDescent="0.25">
      <c r="A8" s="70">
        <v>6</v>
      </c>
      <c r="B8" s="73" t="s">
        <v>15</v>
      </c>
      <c r="C8" s="70" t="s">
        <v>16</v>
      </c>
      <c r="D8" s="70">
        <v>10</v>
      </c>
      <c r="E8" s="111">
        <v>12.26</v>
      </c>
      <c r="F8" s="104">
        <f t="shared" si="0"/>
        <v>122.6</v>
      </c>
      <c r="G8" s="105">
        <v>0.06</v>
      </c>
    </row>
    <row r="9" spans="1:7" ht="45" x14ac:dyDescent="0.25">
      <c r="A9" s="70">
        <v>7</v>
      </c>
      <c r="B9" s="73" t="s">
        <v>17</v>
      </c>
      <c r="C9" s="70" t="s">
        <v>9</v>
      </c>
      <c r="D9" s="70">
        <v>16</v>
      </c>
      <c r="E9" s="111">
        <v>3.38</v>
      </c>
      <c r="F9" s="104">
        <f t="shared" si="0"/>
        <v>54.08</v>
      </c>
      <c r="G9" s="105">
        <v>0.06</v>
      </c>
    </row>
    <row r="10" spans="1:7" ht="30" x14ac:dyDescent="0.25">
      <c r="A10" s="70">
        <v>8</v>
      </c>
      <c r="B10" s="73" t="s">
        <v>18</v>
      </c>
      <c r="C10" s="70" t="s">
        <v>19</v>
      </c>
      <c r="D10" s="70">
        <v>42</v>
      </c>
      <c r="E10" s="111">
        <v>4.47</v>
      </c>
      <c r="F10" s="104">
        <f t="shared" si="0"/>
        <v>187.73999999999998</v>
      </c>
      <c r="G10" s="105">
        <v>0.06</v>
      </c>
    </row>
    <row r="11" spans="1:7" ht="30" x14ac:dyDescent="0.25">
      <c r="A11" s="70">
        <v>9</v>
      </c>
      <c r="B11" s="73" t="s">
        <v>20</v>
      </c>
      <c r="C11" s="70" t="s">
        <v>9</v>
      </c>
      <c r="D11" s="70">
        <v>46</v>
      </c>
      <c r="E11" s="111">
        <v>3.01</v>
      </c>
      <c r="F11" s="104">
        <f t="shared" si="0"/>
        <v>138.45999999999998</v>
      </c>
      <c r="G11" s="105">
        <v>0.06</v>
      </c>
    </row>
    <row r="12" spans="1:7" ht="30" x14ac:dyDescent="0.25">
      <c r="A12" s="70">
        <v>10</v>
      </c>
      <c r="B12" s="73" t="s">
        <v>21</v>
      </c>
      <c r="C12" s="70" t="s">
        <v>9</v>
      </c>
      <c r="D12" s="70">
        <v>19</v>
      </c>
      <c r="E12" s="111">
        <v>5.19</v>
      </c>
      <c r="F12" s="104">
        <f t="shared" si="0"/>
        <v>98.610000000000014</v>
      </c>
      <c r="G12" s="105">
        <v>0.06</v>
      </c>
    </row>
    <row r="13" spans="1:7" x14ac:dyDescent="0.25">
      <c r="A13" s="70">
        <v>11</v>
      </c>
      <c r="B13" s="73" t="s">
        <v>22</v>
      </c>
      <c r="C13" s="70" t="s">
        <v>9</v>
      </c>
      <c r="D13" s="70">
        <v>18</v>
      </c>
      <c r="E13" s="111">
        <v>4.54</v>
      </c>
      <c r="F13" s="104">
        <f t="shared" si="0"/>
        <v>81.72</v>
      </c>
      <c r="G13" s="105">
        <v>0.06</v>
      </c>
    </row>
    <row r="14" spans="1:7" ht="45" x14ac:dyDescent="0.25">
      <c r="A14" s="70">
        <v>12</v>
      </c>
      <c r="B14" s="73" t="s">
        <v>23</v>
      </c>
      <c r="C14" s="70" t="s">
        <v>9</v>
      </c>
      <c r="D14" s="70">
        <v>18</v>
      </c>
      <c r="E14" s="111">
        <v>5.57</v>
      </c>
      <c r="F14" s="104">
        <f t="shared" si="0"/>
        <v>100.26</v>
      </c>
      <c r="G14" s="105">
        <v>0.06</v>
      </c>
    </row>
    <row r="15" spans="1:7" ht="30" x14ac:dyDescent="0.25">
      <c r="A15" s="70">
        <v>13</v>
      </c>
      <c r="B15" s="73" t="s">
        <v>24</v>
      </c>
      <c r="C15" s="70" t="s">
        <v>12</v>
      </c>
      <c r="D15" s="70">
        <v>18</v>
      </c>
      <c r="E15" s="111">
        <v>2.84</v>
      </c>
      <c r="F15" s="104">
        <f t="shared" si="0"/>
        <v>51.12</v>
      </c>
      <c r="G15" s="105">
        <v>0.06</v>
      </c>
    </row>
    <row r="16" spans="1:7" ht="30" x14ac:dyDescent="0.25">
      <c r="A16" s="70">
        <v>14</v>
      </c>
      <c r="B16" s="73" t="s">
        <v>25</v>
      </c>
      <c r="C16" s="70" t="s">
        <v>9</v>
      </c>
      <c r="D16" s="70">
        <v>13</v>
      </c>
      <c r="E16" s="111">
        <v>5.25</v>
      </c>
      <c r="F16" s="104">
        <f t="shared" si="0"/>
        <v>68.25</v>
      </c>
      <c r="G16" s="105">
        <v>0.06</v>
      </c>
    </row>
    <row r="17" spans="1:7" s="11" customFormat="1" ht="45" x14ac:dyDescent="0.25">
      <c r="A17" s="7">
        <v>15</v>
      </c>
      <c r="B17" s="8" t="s">
        <v>26</v>
      </c>
      <c r="C17" s="7" t="s">
        <v>9</v>
      </c>
      <c r="D17" s="7">
        <v>18</v>
      </c>
      <c r="E17" s="115">
        <v>2.79</v>
      </c>
      <c r="F17" s="9">
        <f t="shared" si="0"/>
        <v>50.22</v>
      </c>
      <c r="G17" s="10">
        <v>0.06</v>
      </c>
    </row>
    <row r="18" spans="1:7" ht="30" x14ac:dyDescent="0.25">
      <c r="A18" s="70">
        <v>16</v>
      </c>
      <c r="B18" s="73" t="s">
        <v>27</v>
      </c>
      <c r="C18" s="70" t="s">
        <v>9</v>
      </c>
      <c r="D18" s="70">
        <v>16</v>
      </c>
      <c r="E18" s="111">
        <v>7.36</v>
      </c>
      <c r="F18" s="104">
        <f t="shared" si="0"/>
        <v>117.76</v>
      </c>
      <c r="G18" s="105">
        <v>0.06</v>
      </c>
    </row>
    <row r="19" spans="1:7" x14ac:dyDescent="0.25">
      <c r="A19" s="70">
        <v>17</v>
      </c>
      <c r="B19" s="73" t="s">
        <v>28</v>
      </c>
      <c r="C19" s="70" t="s">
        <v>12</v>
      </c>
      <c r="D19" s="70">
        <v>20</v>
      </c>
      <c r="E19" s="111">
        <v>3.3</v>
      </c>
      <c r="F19" s="104">
        <f t="shared" si="0"/>
        <v>66</v>
      </c>
      <c r="G19" s="105">
        <v>0.06</v>
      </c>
    </row>
    <row r="20" spans="1:7" x14ac:dyDescent="0.25">
      <c r="A20" s="70">
        <v>18</v>
      </c>
      <c r="B20" s="73" t="s">
        <v>29</v>
      </c>
      <c r="C20" s="70" t="s">
        <v>12</v>
      </c>
      <c r="D20" s="70">
        <v>11</v>
      </c>
      <c r="E20" s="111">
        <v>2.36</v>
      </c>
      <c r="F20" s="104">
        <f t="shared" si="0"/>
        <v>25.959999999999997</v>
      </c>
      <c r="G20" s="105">
        <v>0.06</v>
      </c>
    </row>
    <row r="21" spans="1:7" x14ac:dyDescent="0.25">
      <c r="A21" s="70">
        <v>19</v>
      </c>
      <c r="B21" s="73" t="s">
        <v>373</v>
      </c>
      <c r="C21" s="70" t="s">
        <v>12</v>
      </c>
      <c r="D21" s="70">
        <v>37</v>
      </c>
      <c r="E21" s="111">
        <v>2.17</v>
      </c>
      <c r="F21" s="104">
        <f t="shared" si="0"/>
        <v>80.289999999999992</v>
      </c>
      <c r="G21" s="105">
        <v>0.06</v>
      </c>
    </row>
    <row r="22" spans="1:7" x14ac:dyDescent="0.25">
      <c r="A22" s="70"/>
      <c r="B22" s="73"/>
      <c r="C22" s="70"/>
      <c r="D22" s="100">
        <f>SUM(D3:D21)</f>
        <v>378</v>
      </c>
      <c r="E22" s="111"/>
      <c r="F22" s="104"/>
      <c r="G22" s="105"/>
    </row>
    <row r="23" spans="1:7" s="11" customFormat="1" ht="15" customHeight="1" x14ac:dyDescent="0.25">
      <c r="A23" s="13"/>
      <c r="B23" s="12"/>
      <c r="C23" s="13"/>
      <c r="D23" s="129" t="s">
        <v>31</v>
      </c>
      <c r="E23" s="130"/>
      <c r="F23" s="16">
        <f>SUM(F3:F21)</f>
        <v>1703.81</v>
      </c>
      <c r="G23" s="15"/>
    </row>
    <row r="24" spans="1:7" s="11" customFormat="1" ht="15" customHeight="1" x14ac:dyDescent="0.25">
      <c r="A24" s="13"/>
      <c r="B24" s="12"/>
      <c r="C24" s="13"/>
      <c r="D24" s="129" t="s">
        <v>32</v>
      </c>
      <c r="E24" s="130"/>
      <c r="F24" s="16">
        <f>F23*6%</f>
        <v>102.22859999999999</v>
      </c>
      <c r="G24" s="15"/>
    </row>
    <row r="25" spans="1:7" s="11" customFormat="1" ht="15" customHeight="1" x14ac:dyDescent="0.25">
      <c r="A25" s="13"/>
      <c r="B25" s="12"/>
      <c r="C25" s="13"/>
      <c r="D25" s="129" t="s">
        <v>33</v>
      </c>
      <c r="E25" s="130"/>
      <c r="F25" s="16">
        <f>SUM(F23:F24)</f>
        <v>1806.0385999999999</v>
      </c>
      <c r="G25" s="15"/>
    </row>
    <row r="26" spans="1:7" x14ac:dyDescent="0.25">
      <c r="A26" s="70">
        <v>20</v>
      </c>
      <c r="B26" s="73" t="s">
        <v>34</v>
      </c>
      <c r="C26" s="70" t="s">
        <v>12</v>
      </c>
      <c r="D26" s="70">
        <v>14</v>
      </c>
      <c r="E26" s="111">
        <v>1.33</v>
      </c>
      <c r="F26" s="104">
        <f>D26*E26</f>
        <v>18.62</v>
      </c>
      <c r="G26" s="105">
        <v>0.13</v>
      </c>
    </row>
    <row r="27" spans="1:7" x14ac:dyDescent="0.25">
      <c r="A27" s="70">
        <v>21</v>
      </c>
      <c r="B27" s="73" t="s">
        <v>35</v>
      </c>
      <c r="C27" s="70" t="s">
        <v>12</v>
      </c>
      <c r="D27" s="70">
        <v>13</v>
      </c>
      <c r="E27" s="111">
        <v>1.77</v>
      </c>
      <c r="F27" s="104">
        <f t="shared" ref="F27:F36" si="1">D27*E27</f>
        <v>23.01</v>
      </c>
      <c r="G27" s="105">
        <v>0.13</v>
      </c>
    </row>
    <row r="28" spans="1:7" x14ac:dyDescent="0.25">
      <c r="A28" s="70">
        <v>22</v>
      </c>
      <c r="B28" s="73" t="s">
        <v>36</v>
      </c>
      <c r="C28" s="70" t="s">
        <v>9</v>
      </c>
      <c r="D28" s="70">
        <v>29</v>
      </c>
      <c r="E28" s="111">
        <v>1.33</v>
      </c>
      <c r="F28" s="104">
        <f t="shared" si="1"/>
        <v>38.57</v>
      </c>
      <c r="G28" s="105">
        <v>0.13</v>
      </c>
    </row>
    <row r="29" spans="1:7" x14ac:dyDescent="0.25">
      <c r="A29" s="70">
        <v>23</v>
      </c>
      <c r="B29" s="73" t="s">
        <v>37</v>
      </c>
      <c r="C29" s="70" t="s">
        <v>9</v>
      </c>
      <c r="D29" s="70">
        <v>21</v>
      </c>
      <c r="E29" s="111">
        <v>1.06</v>
      </c>
      <c r="F29" s="104">
        <f t="shared" si="1"/>
        <v>22.26</v>
      </c>
      <c r="G29" s="105">
        <v>0.13</v>
      </c>
    </row>
    <row r="30" spans="1:7" ht="30" x14ac:dyDescent="0.25">
      <c r="A30" s="70">
        <v>24</v>
      </c>
      <c r="B30" s="73" t="s">
        <v>38</v>
      </c>
      <c r="C30" s="70" t="s">
        <v>12</v>
      </c>
      <c r="D30" s="70">
        <v>7</v>
      </c>
      <c r="E30" s="111">
        <v>8.85</v>
      </c>
      <c r="F30" s="104">
        <f t="shared" si="1"/>
        <v>61.949999999999996</v>
      </c>
      <c r="G30" s="105">
        <v>0.13</v>
      </c>
    </row>
    <row r="31" spans="1:7" x14ac:dyDescent="0.25">
      <c r="A31" s="70">
        <v>25</v>
      </c>
      <c r="B31" s="73" t="s">
        <v>39</v>
      </c>
      <c r="C31" s="70" t="s">
        <v>12</v>
      </c>
      <c r="D31" s="70">
        <v>33</v>
      </c>
      <c r="E31" s="111">
        <v>0.71</v>
      </c>
      <c r="F31" s="104">
        <f t="shared" si="1"/>
        <v>23.43</v>
      </c>
      <c r="G31" s="105">
        <v>0.13</v>
      </c>
    </row>
    <row r="32" spans="1:7" x14ac:dyDescent="0.25">
      <c r="A32" s="70">
        <v>26</v>
      </c>
      <c r="B32" s="73" t="s">
        <v>40</v>
      </c>
      <c r="C32" s="70" t="s">
        <v>12</v>
      </c>
      <c r="D32" s="70">
        <v>49</v>
      </c>
      <c r="E32" s="111">
        <v>0.8</v>
      </c>
      <c r="F32" s="104">
        <f t="shared" si="1"/>
        <v>39.200000000000003</v>
      </c>
      <c r="G32" s="105">
        <v>0.13</v>
      </c>
    </row>
    <row r="33" spans="1:7" x14ac:dyDescent="0.25">
      <c r="A33" s="70">
        <v>27</v>
      </c>
      <c r="B33" s="73" t="s">
        <v>41</v>
      </c>
      <c r="C33" s="70" t="s">
        <v>12</v>
      </c>
      <c r="D33" s="70">
        <v>17</v>
      </c>
      <c r="E33" s="111">
        <v>1.77</v>
      </c>
      <c r="F33" s="104">
        <f t="shared" si="1"/>
        <v>30.09</v>
      </c>
      <c r="G33" s="105">
        <v>0.13</v>
      </c>
    </row>
    <row r="34" spans="1:7" x14ac:dyDescent="0.25">
      <c r="A34" s="70">
        <v>28</v>
      </c>
      <c r="B34" s="73" t="s">
        <v>42</v>
      </c>
      <c r="C34" s="70" t="s">
        <v>12</v>
      </c>
      <c r="D34" s="70">
        <v>12</v>
      </c>
      <c r="E34" s="111">
        <v>2.57</v>
      </c>
      <c r="F34" s="104">
        <f t="shared" si="1"/>
        <v>30.839999999999996</v>
      </c>
      <c r="G34" s="105">
        <v>0.13</v>
      </c>
    </row>
    <row r="35" spans="1:7" ht="30" x14ac:dyDescent="0.25">
      <c r="A35" s="70">
        <v>29</v>
      </c>
      <c r="B35" s="73" t="s">
        <v>43</v>
      </c>
      <c r="C35" s="70" t="s">
        <v>12</v>
      </c>
      <c r="D35" s="70">
        <v>31</v>
      </c>
      <c r="E35" s="111">
        <v>3.1</v>
      </c>
      <c r="F35" s="104">
        <f t="shared" si="1"/>
        <v>96.100000000000009</v>
      </c>
      <c r="G35" s="105">
        <v>0.13</v>
      </c>
    </row>
    <row r="36" spans="1:7" x14ac:dyDescent="0.25">
      <c r="A36" s="70">
        <v>30</v>
      </c>
      <c r="B36" s="73" t="s">
        <v>44</v>
      </c>
      <c r="C36" s="70" t="s">
        <v>12</v>
      </c>
      <c r="D36" s="70">
        <v>12</v>
      </c>
      <c r="E36" s="111">
        <v>3.54</v>
      </c>
      <c r="F36" s="104">
        <f t="shared" si="1"/>
        <v>42.480000000000004</v>
      </c>
      <c r="G36" s="105">
        <v>0.13</v>
      </c>
    </row>
    <row r="37" spans="1:7" x14ac:dyDescent="0.25">
      <c r="A37" s="70"/>
      <c r="B37" s="73"/>
      <c r="C37" s="70"/>
      <c r="D37" s="100">
        <f>SUM(D26:D36)</f>
        <v>238</v>
      </c>
      <c r="E37" s="111"/>
      <c r="F37" s="104"/>
      <c r="G37" s="105"/>
    </row>
    <row r="38" spans="1:7" s="11" customFormat="1" ht="15" customHeight="1" x14ac:dyDescent="0.25">
      <c r="A38" s="13"/>
      <c r="B38" s="12"/>
      <c r="C38" s="13"/>
      <c r="D38" s="129" t="s">
        <v>31</v>
      </c>
      <c r="E38" s="130"/>
      <c r="F38" s="16">
        <f>SUM(F26:F36)</f>
        <v>426.55</v>
      </c>
      <c r="G38" s="15"/>
    </row>
    <row r="39" spans="1:7" s="11" customFormat="1" ht="15" customHeight="1" x14ac:dyDescent="0.25">
      <c r="A39" s="13"/>
      <c r="B39" s="12"/>
      <c r="C39" s="13"/>
      <c r="D39" s="129" t="s">
        <v>45</v>
      </c>
      <c r="E39" s="130"/>
      <c r="F39" s="16">
        <f>F38*13%</f>
        <v>55.451500000000003</v>
      </c>
      <c r="G39" s="15"/>
    </row>
    <row r="40" spans="1:7" s="11" customFormat="1" ht="15" customHeight="1" x14ac:dyDescent="0.25">
      <c r="A40" s="13"/>
      <c r="B40" s="12"/>
      <c r="C40" s="13"/>
      <c r="D40" s="129" t="s">
        <v>33</v>
      </c>
      <c r="E40" s="130"/>
      <c r="F40" s="16">
        <f>SUM(F38:F39)</f>
        <v>482.00150000000002</v>
      </c>
      <c r="G40" s="15"/>
    </row>
    <row r="41" spans="1:7" ht="30" x14ac:dyDescent="0.25">
      <c r="A41" s="70">
        <v>31</v>
      </c>
      <c r="B41" s="73" t="s">
        <v>46</v>
      </c>
      <c r="C41" s="70" t="s">
        <v>47</v>
      </c>
      <c r="D41" s="70">
        <v>37</v>
      </c>
      <c r="E41" s="111">
        <v>2.5299999999999998</v>
      </c>
      <c r="F41" s="104">
        <f>D41*E41</f>
        <v>93.61</v>
      </c>
      <c r="G41" s="105">
        <v>0.24</v>
      </c>
    </row>
    <row r="42" spans="1:7" ht="36.75" customHeight="1" x14ac:dyDescent="0.25">
      <c r="A42" s="70">
        <v>32</v>
      </c>
      <c r="B42" s="73" t="s">
        <v>48</v>
      </c>
      <c r="C42" s="70" t="s">
        <v>9</v>
      </c>
      <c r="D42" s="70">
        <v>33</v>
      </c>
      <c r="E42" s="111">
        <v>7.26</v>
      </c>
      <c r="F42" s="104">
        <f t="shared" ref="F42:F44" si="2">D42*E42</f>
        <v>239.57999999999998</v>
      </c>
      <c r="G42" s="105">
        <v>0.24</v>
      </c>
    </row>
    <row r="43" spans="1:7" s="17" customFormat="1" ht="20.100000000000001" customHeight="1" x14ac:dyDescent="0.25">
      <c r="A43" s="7">
        <v>33</v>
      </c>
      <c r="B43" s="8" t="s">
        <v>49</v>
      </c>
      <c r="C43" s="7" t="s">
        <v>12</v>
      </c>
      <c r="D43" s="7">
        <v>15</v>
      </c>
      <c r="E43" s="115">
        <v>2.42</v>
      </c>
      <c r="F43" s="9">
        <f t="shared" si="2"/>
        <v>36.299999999999997</v>
      </c>
      <c r="G43" s="10">
        <v>0.24</v>
      </c>
    </row>
    <row r="44" spans="1:7" x14ac:dyDescent="0.25">
      <c r="A44" s="70">
        <v>34</v>
      </c>
      <c r="B44" s="73" t="s">
        <v>50</v>
      </c>
      <c r="C44" s="70" t="s">
        <v>12</v>
      </c>
      <c r="D44" s="70">
        <v>4</v>
      </c>
      <c r="E44" s="111">
        <v>43.55</v>
      </c>
      <c r="F44" s="104">
        <f t="shared" si="2"/>
        <v>174.2</v>
      </c>
      <c r="G44" s="105">
        <v>0.24</v>
      </c>
    </row>
    <row r="45" spans="1:7" x14ac:dyDescent="0.25">
      <c r="A45" s="70"/>
      <c r="B45" s="73"/>
      <c r="C45" s="70"/>
      <c r="D45" s="100">
        <f>SUM(D41:D44)</f>
        <v>89</v>
      </c>
      <c r="E45" s="111"/>
      <c r="F45" s="104"/>
      <c r="G45" s="105"/>
    </row>
    <row r="46" spans="1:7" s="11" customFormat="1" ht="15" customHeight="1" x14ac:dyDescent="0.25">
      <c r="A46" s="13"/>
      <c r="B46" s="12"/>
      <c r="C46" s="13"/>
      <c r="D46" s="129" t="s">
        <v>31</v>
      </c>
      <c r="E46" s="130"/>
      <c r="F46" s="16">
        <f>SUM(F41:F44)</f>
        <v>543.69000000000005</v>
      </c>
      <c r="G46" s="15"/>
    </row>
    <row r="47" spans="1:7" s="11" customFormat="1" ht="15" customHeight="1" x14ac:dyDescent="0.25">
      <c r="A47" s="13"/>
      <c r="B47" s="12"/>
      <c r="C47" s="13"/>
      <c r="D47" s="129" t="s">
        <v>51</v>
      </c>
      <c r="E47" s="130"/>
      <c r="F47" s="16">
        <f>F46*24%</f>
        <v>130.48560000000001</v>
      </c>
      <c r="G47" s="15"/>
    </row>
    <row r="48" spans="1:7" s="11" customFormat="1" ht="15" customHeight="1" x14ac:dyDescent="0.25">
      <c r="A48" s="13"/>
      <c r="B48" s="12"/>
      <c r="C48" s="13"/>
      <c r="D48" s="129" t="s">
        <v>33</v>
      </c>
      <c r="E48" s="130"/>
      <c r="F48" s="16">
        <f>SUM(F46:F47)</f>
        <v>674.17560000000003</v>
      </c>
      <c r="G48" s="15"/>
    </row>
    <row r="49" spans="1:9" s="11" customFormat="1" ht="15" customHeight="1" x14ac:dyDescent="0.25">
      <c r="A49" s="20"/>
      <c r="B49" s="21"/>
      <c r="C49" s="20"/>
      <c r="D49" s="156" t="s">
        <v>52</v>
      </c>
      <c r="E49" s="157"/>
      <c r="F49" s="22">
        <f>F23+F38+F46</f>
        <v>2674.05</v>
      </c>
      <c r="G49" s="15"/>
      <c r="H49" s="23">
        <f>F46+F38+F23</f>
        <v>2674.05</v>
      </c>
    </row>
    <row r="50" spans="1:9" s="11" customFormat="1" ht="15" customHeight="1" x14ac:dyDescent="0.25">
      <c r="A50" s="20"/>
      <c r="B50" s="21"/>
      <c r="C50" s="20"/>
      <c r="D50" s="156" t="s">
        <v>32</v>
      </c>
      <c r="E50" s="157"/>
      <c r="F50" s="22">
        <f>F24</f>
        <v>102.22859999999999</v>
      </c>
      <c r="G50" s="15"/>
    </row>
    <row r="51" spans="1:9" s="11" customFormat="1" ht="15" customHeight="1" x14ac:dyDescent="0.25">
      <c r="A51" s="20"/>
      <c r="B51" s="21"/>
      <c r="C51" s="20"/>
      <c r="D51" s="156" t="s">
        <v>45</v>
      </c>
      <c r="E51" s="157"/>
      <c r="F51" s="22">
        <f>F39</f>
        <v>55.451500000000003</v>
      </c>
      <c r="G51" s="15"/>
    </row>
    <row r="52" spans="1:9" s="11" customFormat="1" ht="15" customHeight="1" x14ac:dyDescent="0.25">
      <c r="A52" s="20"/>
      <c r="B52" s="21"/>
      <c r="C52" s="20"/>
      <c r="D52" s="156" t="s">
        <v>51</v>
      </c>
      <c r="E52" s="157"/>
      <c r="F52" s="22">
        <f>F47</f>
        <v>130.48560000000001</v>
      </c>
      <c r="G52" s="15"/>
    </row>
    <row r="53" spans="1:9" s="11" customFormat="1" ht="15" customHeight="1" x14ac:dyDescent="0.25">
      <c r="A53" s="20"/>
      <c r="B53" s="21"/>
      <c r="C53" s="20"/>
      <c r="D53" s="156" t="s">
        <v>33</v>
      </c>
      <c r="E53" s="157"/>
      <c r="F53" s="22">
        <f>SUM(F49:F52)</f>
        <v>2962.2157000000002</v>
      </c>
      <c r="G53" s="15"/>
      <c r="I53" s="23">
        <f>F48+F40+F25</f>
        <v>2962.2156999999997</v>
      </c>
    </row>
    <row r="54" spans="1:9" x14ac:dyDescent="0.25">
      <c r="A54" s="151" t="s">
        <v>127</v>
      </c>
      <c r="B54" s="152"/>
      <c r="C54" s="152"/>
      <c r="D54" s="152"/>
      <c r="E54" s="152"/>
      <c r="F54" s="153"/>
      <c r="G54" s="24"/>
      <c r="H54" s="19"/>
      <c r="I54" s="19"/>
    </row>
    <row r="55" spans="1:9" ht="30" x14ac:dyDescent="0.25">
      <c r="A55" s="3" t="s">
        <v>1</v>
      </c>
      <c r="B55" s="3" t="s">
        <v>2</v>
      </c>
      <c r="C55" s="3" t="s">
        <v>3</v>
      </c>
      <c r="D55" s="35" t="s">
        <v>4</v>
      </c>
      <c r="E55" s="4" t="s">
        <v>5</v>
      </c>
      <c r="F55" s="4" t="s">
        <v>6</v>
      </c>
      <c r="G55" s="5" t="s">
        <v>7</v>
      </c>
      <c r="H55" s="6"/>
      <c r="I55" s="6"/>
    </row>
    <row r="56" spans="1:9" x14ac:dyDescent="0.25">
      <c r="A56" s="36">
        <v>1</v>
      </c>
      <c r="B56" s="37" t="s">
        <v>128</v>
      </c>
      <c r="C56" s="36" t="s">
        <v>12</v>
      </c>
      <c r="D56" s="38">
        <v>3</v>
      </c>
      <c r="E56" s="119">
        <v>11.21</v>
      </c>
      <c r="F56" s="39">
        <f>D56*E56</f>
        <v>33.630000000000003</v>
      </c>
      <c r="G56" s="40">
        <v>0.06</v>
      </c>
      <c r="H56" s="41"/>
      <c r="I56" s="41"/>
    </row>
    <row r="57" spans="1:9" ht="30" x14ac:dyDescent="0.25">
      <c r="A57" s="36">
        <v>2</v>
      </c>
      <c r="B57" s="37" t="s">
        <v>129</v>
      </c>
      <c r="C57" s="36" t="s">
        <v>12</v>
      </c>
      <c r="D57" s="38">
        <v>8</v>
      </c>
      <c r="E57" s="119">
        <v>5.99</v>
      </c>
      <c r="F57" s="39">
        <f t="shared" ref="F57:F88" si="3">D57*E57</f>
        <v>47.92</v>
      </c>
      <c r="G57" s="40">
        <v>0.06</v>
      </c>
      <c r="H57" s="41"/>
      <c r="I57" s="41"/>
    </row>
    <row r="58" spans="1:9" ht="30" x14ac:dyDescent="0.25">
      <c r="A58" s="36">
        <v>3</v>
      </c>
      <c r="B58" s="37" t="s">
        <v>130</v>
      </c>
      <c r="C58" s="36" t="s">
        <v>12</v>
      </c>
      <c r="D58" s="38">
        <v>4</v>
      </c>
      <c r="E58" s="119">
        <v>9.39</v>
      </c>
      <c r="F58" s="39">
        <f t="shared" si="3"/>
        <v>37.56</v>
      </c>
      <c r="G58" s="40">
        <v>0.06</v>
      </c>
      <c r="H58" s="41"/>
      <c r="I58" s="41"/>
    </row>
    <row r="59" spans="1:9" x14ac:dyDescent="0.25">
      <c r="A59" s="36">
        <v>4</v>
      </c>
      <c r="B59" s="37" t="s">
        <v>131</v>
      </c>
      <c r="C59" s="36" t="s">
        <v>12</v>
      </c>
      <c r="D59" s="38">
        <v>3</v>
      </c>
      <c r="E59" s="119">
        <v>6.32</v>
      </c>
      <c r="F59" s="39">
        <f t="shared" si="3"/>
        <v>18.96</v>
      </c>
      <c r="G59" s="40">
        <v>0.06</v>
      </c>
      <c r="H59" s="41"/>
      <c r="I59" s="41"/>
    </row>
    <row r="60" spans="1:9" ht="30" x14ac:dyDescent="0.25">
      <c r="A60" s="36">
        <v>5</v>
      </c>
      <c r="B60" s="37" t="s">
        <v>132</v>
      </c>
      <c r="C60" s="36" t="s">
        <v>9</v>
      </c>
      <c r="D60" s="38">
        <v>12</v>
      </c>
      <c r="E60" s="119">
        <v>6.52</v>
      </c>
      <c r="F60" s="39">
        <f t="shared" si="3"/>
        <v>78.239999999999995</v>
      </c>
      <c r="G60" s="40">
        <v>0.06</v>
      </c>
      <c r="H60" s="41"/>
      <c r="I60" s="41"/>
    </row>
    <row r="61" spans="1:9" ht="30" x14ac:dyDescent="0.25">
      <c r="A61" s="36">
        <v>6</v>
      </c>
      <c r="B61" s="37" t="s">
        <v>133</v>
      </c>
      <c r="C61" s="36" t="s">
        <v>9</v>
      </c>
      <c r="D61" s="38">
        <v>16</v>
      </c>
      <c r="E61" s="119">
        <v>8.9600000000000009</v>
      </c>
      <c r="F61" s="39">
        <f t="shared" si="3"/>
        <v>143.36000000000001</v>
      </c>
      <c r="G61" s="40">
        <v>0.06</v>
      </c>
      <c r="H61" s="41"/>
      <c r="I61" s="41"/>
    </row>
    <row r="62" spans="1:9" ht="30" x14ac:dyDescent="0.25">
      <c r="A62" s="36">
        <v>7</v>
      </c>
      <c r="B62" s="37" t="s">
        <v>134</v>
      </c>
      <c r="C62" s="36" t="s">
        <v>135</v>
      </c>
      <c r="D62" s="38">
        <v>140</v>
      </c>
      <c r="E62" s="119">
        <v>5.66</v>
      </c>
      <c r="F62" s="39">
        <f t="shared" si="3"/>
        <v>792.4</v>
      </c>
      <c r="G62" s="40">
        <v>0.06</v>
      </c>
      <c r="H62" s="41"/>
      <c r="I62" s="41"/>
    </row>
    <row r="63" spans="1:9" ht="30" x14ac:dyDescent="0.25">
      <c r="A63" s="36">
        <v>8</v>
      </c>
      <c r="B63" s="37" t="s">
        <v>136</v>
      </c>
      <c r="C63" s="36" t="s">
        <v>135</v>
      </c>
      <c r="D63" s="38">
        <v>62</v>
      </c>
      <c r="E63" s="119">
        <v>5.66</v>
      </c>
      <c r="F63" s="39">
        <f t="shared" si="3"/>
        <v>350.92</v>
      </c>
      <c r="G63" s="40">
        <v>0.06</v>
      </c>
      <c r="H63" s="41"/>
      <c r="I63" s="41"/>
    </row>
    <row r="64" spans="1:9" ht="30" x14ac:dyDescent="0.25">
      <c r="A64" s="36">
        <v>9</v>
      </c>
      <c r="B64" s="37" t="s">
        <v>137</v>
      </c>
      <c r="C64" s="36" t="s">
        <v>47</v>
      </c>
      <c r="D64" s="38">
        <v>30</v>
      </c>
      <c r="E64" s="119">
        <v>5.19</v>
      </c>
      <c r="F64" s="39">
        <f t="shared" si="3"/>
        <v>155.70000000000002</v>
      </c>
      <c r="G64" s="40">
        <v>0.06</v>
      </c>
      <c r="H64" s="41"/>
      <c r="I64" s="41"/>
    </row>
    <row r="65" spans="1:9" ht="30" x14ac:dyDescent="0.25">
      <c r="A65" s="36">
        <v>10</v>
      </c>
      <c r="B65" s="37" t="s">
        <v>138</v>
      </c>
      <c r="C65" s="36" t="s">
        <v>12</v>
      </c>
      <c r="D65" s="38">
        <v>13</v>
      </c>
      <c r="E65" s="119">
        <v>6.35</v>
      </c>
      <c r="F65" s="39">
        <f t="shared" si="3"/>
        <v>82.55</v>
      </c>
      <c r="G65" s="40">
        <v>0.06</v>
      </c>
      <c r="H65" s="41"/>
      <c r="I65" s="41"/>
    </row>
    <row r="66" spans="1:9" ht="30" x14ac:dyDescent="0.25">
      <c r="A66" s="36">
        <v>11</v>
      </c>
      <c r="B66" s="37" t="s">
        <v>139</v>
      </c>
      <c r="C66" s="36" t="s">
        <v>12</v>
      </c>
      <c r="D66" s="38">
        <v>4</v>
      </c>
      <c r="E66" s="119">
        <v>6.32</v>
      </c>
      <c r="F66" s="39">
        <f t="shared" si="3"/>
        <v>25.28</v>
      </c>
      <c r="G66" s="40">
        <v>0.06</v>
      </c>
      <c r="H66" s="41"/>
      <c r="I66" s="41"/>
    </row>
    <row r="67" spans="1:9" x14ac:dyDescent="0.25">
      <c r="A67" s="36">
        <v>12</v>
      </c>
      <c r="B67" s="37" t="s">
        <v>140</v>
      </c>
      <c r="C67" s="36" t="s">
        <v>12</v>
      </c>
      <c r="D67" s="38">
        <v>6</v>
      </c>
      <c r="E67" s="119">
        <v>4.3099999999999996</v>
      </c>
      <c r="F67" s="39">
        <f t="shared" si="3"/>
        <v>25.86</v>
      </c>
      <c r="G67" s="40">
        <v>0.06</v>
      </c>
      <c r="H67" s="41"/>
      <c r="I67" s="41"/>
    </row>
    <row r="68" spans="1:9" ht="45" x14ac:dyDescent="0.25">
      <c r="A68" s="36">
        <v>13</v>
      </c>
      <c r="B68" s="37" t="s">
        <v>141</v>
      </c>
      <c r="C68" s="36" t="s">
        <v>12</v>
      </c>
      <c r="D68" s="38">
        <v>1</v>
      </c>
      <c r="E68" s="119">
        <v>1.68</v>
      </c>
      <c r="F68" s="39">
        <f t="shared" si="3"/>
        <v>1.68</v>
      </c>
      <c r="G68" s="40">
        <v>0.06</v>
      </c>
      <c r="H68" s="41"/>
      <c r="I68" s="41"/>
    </row>
    <row r="69" spans="1:9" ht="45" x14ac:dyDescent="0.25">
      <c r="A69" s="36">
        <v>14</v>
      </c>
      <c r="B69" s="37" t="s">
        <v>142</v>
      </c>
      <c r="C69" s="36" t="s">
        <v>143</v>
      </c>
      <c r="D69" s="38">
        <v>8</v>
      </c>
      <c r="E69" s="119">
        <v>12.26</v>
      </c>
      <c r="F69" s="39">
        <f t="shared" si="3"/>
        <v>98.08</v>
      </c>
      <c r="G69" s="40">
        <v>0.06</v>
      </c>
      <c r="H69" s="41"/>
      <c r="I69" s="41"/>
    </row>
    <row r="70" spans="1:9" ht="30" x14ac:dyDescent="0.25">
      <c r="A70" s="36">
        <v>15</v>
      </c>
      <c r="B70" s="37" t="s">
        <v>144</v>
      </c>
      <c r="C70" s="36" t="s">
        <v>145</v>
      </c>
      <c r="D70" s="38">
        <v>4</v>
      </c>
      <c r="E70" s="119">
        <v>12.26</v>
      </c>
      <c r="F70" s="39">
        <f t="shared" si="3"/>
        <v>49.04</v>
      </c>
      <c r="G70" s="40">
        <v>0.06</v>
      </c>
      <c r="H70" s="41"/>
      <c r="I70" s="41"/>
    </row>
    <row r="71" spans="1:9" x14ac:dyDescent="0.25">
      <c r="A71" s="36">
        <v>16</v>
      </c>
      <c r="B71" s="37" t="s">
        <v>146</v>
      </c>
      <c r="C71" s="36" t="s">
        <v>9</v>
      </c>
      <c r="D71" s="38">
        <v>10</v>
      </c>
      <c r="E71" s="119">
        <v>3.01</v>
      </c>
      <c r="F71" s="39">
        <f t="shared" si="3"/>
        <v>30.099999999999998</v>
      </c>
      <c r="G71" s="40">
        <v>0.06</v>
      </c>
      <c r="H71" s="41"/>
      <c r="I71" s="41"/>
    </row>
    <row r="72" spans="1:9" ht="30" x14ac:dyDescent="0.25">
      <c r="A72" s="36">
        <v>17</v>
      </c>
      <c r="B72" s="37" t="s">
        <v>21</v>
      </c>
      <c r="C72" s="36" t="s">
        <v>9</v>
      </c>
      <c r="D72" s="38">
        <v>1</v>
      </c>
      <c r="E72" s="119">
        <v>5.19</v>
      </c>
      <c r="F72" s="39">
        <f t="shared" si="3"/>
        <v>5.19</v>
      </c>
      <c r="G72" s="40">
        <v>0.06</v>
      </c>
      <c r="H72" s="41"/>
      <c r="I72" s="41"/>
    </row>
    <row r="73" spans="1:9" x14ac:dyDescent="0.25">
      <c r="A73" s="36">
        <v>18</v>
      </c>
      <c r="B73" s="37" t="s">
        <v>147</v>
      </c>
      <c r="C73" s="36" t="s">
        <v>9</v>
      </c>
      <c r="D73" s="38">
        <v>4</v>
      </c>
      <c r="E73" s="119">
        <v>4.54</v>
      </c>
      <c r="F73" s="39">
        <f t="shared" si="3"/>
        <v>18.16</v>
      </c>
      <c r="G73" s="40">
        <v>0.06</v>
      </c>
      <c r="H73" s="41"/>
      <c r="I73" s="41"/>
    </row>
    <row r="74" spans="1:9" ht="45" x14ac:dyDescent="0.25">
      <c r="A74" s="36">
        <v>19</v>
      </c>
      <c r="B74" s="37" t="s">
        <v>148</v>
      </c>
      <c r="C74" s="36" t="s">
        <v>12</v>
      </c>
      <c r="D74" s="38">
        <v>3</v>
      </c>
      <c r="E74" s="119">
        <v>5.57</v>
      </c>
      <c r="F74" s="39">
        <f t="shared" si="3"/>
        <v>16.71</v>
      </c>
      <c r="G74" s="40">
        <v>0.06</v>
      </c>
      <c r="H74" s="41"/>
      <c r="I74" s="41"/>
    </row>
    <row r="75" spans="1:9" ht="30" x14ac:dyDescent="0.25">
      <c r="A75" s="36">
        <v>20</v>
      </c>
      <c r="B75" s="37" t="s">
        <v>149</v>
      </c>
      <c r="C75" s="36" t="s">
        <v>12</v>
      </c>
      <c r="D75" s="38">
        <v>1</v>
      </c>
      <c r="E75" s="119">
        <v>7.36</v>
      </c>
      <c r="F75" s="39">
        <f t="shared" si="3"/>
        <v>7.36</v>
      </c>
      <c r="G75" s="40">
        <v>0.06</v>
      </c>
      <c r="H75" s="41"/>
      <c r="I75" s="41"/>
    </row>
    <row r="76" spans="1:9" ht="30" x14ac:dyDescent="0.25">
      <c r="A76" s="36">
        <v>21</v>
      </c>
      <c r="B76" s="37" t="s">
        <v>150</v>
      </c>
      <c r="C76" s="36" t="s">
        <v>12</v>
      </c>
      <c r="D76" s="38">
        <v>1</v>
      </c>
      <c r="E76" s="119">
        <v>1.92</v>
      </c>
      <c r="F76" s="39">
        <f t="shared" si="3"/>
        <v>1.92</v>
      </c>
      <c r="G76" s="40">
        <v>0.06</v>
      </c>
      <c r="H76" s="41"/>
      <c r="I76" s="41"/>
    </row>
    <row r="77" spans="1:9" x14ac:dyDescent="0.25">
      <c r="A77" s="36">
        <v>22</v>
      </c>
      <c r="B77" s="37" t="s">
        <v>151</v>
      </c>
      <c r="C77" s="36" t="s">
        <v>12</v>
      </c>
      <c r="D77" s="38">
        <v>40</v>
      </c>
      <c r="E77" s="119">
        <v>2.83</v>
      </c>
      <c r="F77" s="39">
        <f t="shared" si="3"/>
        <v>113.2</v>
      </c>
      <c r="G77" s="40">
        <v>0.06</v>
      </c>
      <c r="H77" s="41"/>
      <c r="I77" s="41"/>
    </row>
    <row r="78" spans="1:9" x14ac:dyDescent="0.25">
      <c r="A78" s="36">
        <v>23</v>
      </c>
      <c r="B78" s="37" t="s">
        <v>28</v>
      </c>
      <c r="C78" s="36" t="s">
        <v>12</v>
      </c>
      <c r="D78" s="38">
        <v>21</v>
      </c>
      <c r="E78" s="119">
        <v>3.3</v>
      </c>
      <c r="F78" s="39">
        <f t="shared" si="3"/>
        <v>69.3</v>
      </c>
      <c r="G78" s="40">
        <v>0.06</v>
      </c>
      <c r="H78" s="41"/>
      <c r="I78" s="41"/>
    </row>
    <row r="79" spans="1:9" ht="30" x14ac:dyDescent="0.25">
      <c r="A79" s="36">
        <v>24</v>
      </c>
      <c r="B79" s="37" t="s">
        <v>152</v>
      </c>
      <c r="C79" s="36" t="s">
        <v>12</v>
      </c>
      <c r="D79" s="38">
        <v>1</v>
      </c>
      <c r="E79" s="119">
        <v>2.65</v>
      </c>
      <c r="F79" s="39">
        <f t="shared" si="3"/>
        <v>2.65</v>
      </c>
      <c r="G79" s="40">
        <v>0.06</v>
      </c>
      <c r="H79" s="41"/>
      <c r="I79" s="41"/>
    </row>
    <row r="80" spans="1:9" ht="45" x14ac:dyDescent="0.25">
      <c r="A80" s="36">
        <v>25</v>
      </c>
      <c r="B80" s="37" t="s">
        <v>153</v>
      </c>
      <c r="C80" s="36" t="s">
        <v>12</v>
      </c>
      <c r="D80" s="38">
        <v>16</v>
      </c>
      <c r="E80" s="119">
        <v>19.36</v>
      </c>
      <c r="F80" s="39">
        <f t="shared" si="3"/>
        <v>309.76</v>
      </c>
      <c r="G80" s="40">
        <v>0.06</v>
      </c>
      <c r="H80" s="41"/>
      <c r="I80" s="41"/>
    </row>
    <row r="81" spans="1:9" ht="30" x14ac:dyDescent="0.25">
      <c r="A81" s="36">
        <v>26</v>
      </c>
      <c r="B81" s="37" t="s">
        <v>154</v>
      </c>
      <c r="C81" s="36" t="s">
        <v>155</v>
      </c>
      <c r="D81" s="38">
        <v>22</v>
      </c>
      <c r="E81" s="119">
        <v>56</v>
      </c>
      <c r="F81" s="39">
        <f t="shared" si="3"/>
        <v>1232</v>
      </c>
      <c r="G81" s="40">
        <v>0.06</v>
      </c>
      <c r="H81" s="41"/>
      <c r="I81" s="41"/>
    </row>
    <row r="82" spans="1:9" ht="30" x14ac:dyDescent="0.25">
      <c r="A82" s="36">
        <v>27</v>
      </c>
      <c r="B82" s="37" t="s">
        <v>156</v>
      </c>
      <c r="C82" s="36" t="s">
        <v>9</v>
      </c>
      <c r="D82" s="38">
        <v>6</v>
      </c>
      <c r="E82" s="119">
        <v>56</v>
      </c>
      <c r="F82" s="39">
        <f t="shared" si="3"/>
        <v>336</v>
      </c>
      <c r="G82" s="40">
        <v>0.06</v>
      </c>
      <c r="H82" s="41"/>
      <c r="I82" s="41"/>
    </row>
    <row r="83" spans="1:9" ht="30" x14ac:dyDescent="0.25">
      <c r="A83" s="36">
        <v>28</v>
      </c>
      <c r="B83" s="37" t="s">
        <v>157</v>
      </c>
      <c r="C83" s="36" t="s">
        <v>158</v>
      </c>
      <c r="D83" s="38">
        <v>2</v>
      </c>
      <c r="E83" s="119">
        <v>17.260000000000002</v>
      </c>
      <c r="F83" s="39">
        <f t="shared" si="3"/>
        <v>34.520000000000003</v>
      </c>
      <c r="G83" s="40">
        <v>0.06</v>
      </c>
      <c r="H83" s="41"/>
      <c r="I83" s="41"/>
    </row>
    <row r="84" spans="1:9" ht="30" x14ac:dyDescent="0.25">
      <c r="A84" s="36">
        <v>29</v>
      </c>
      <c r="B84" s="37" t="s">
        <v>159</v>
      </c>
      <c r="C84" s="36" t="s">
        <v>158</v>
      </c>
      <c r="D84" s="38">
        <v>12</v>
      </c>
      <c r="E84" s="119">
        <v>17.260000000000002</v>
      </c>
      <c r="F84" s="39">
        <f t="shared" si="3"/>
        <v>207.12</v>
      </c>
      <c r="G84" s="40">
        <v>0.06</v>
      </c>
      <c r="H84" s="41"/>
      <c r="I84" s="41"/>
    </row>
    <row r="85" spans="1:9" ht="30" x14ac:dyDescent="0.25">
      <c r="A85" s="36">
        <v>30</v>
      </c>
      <c r="B85" s="37" t="s">
        <v>160</v>
      </c>
      <c r="C85" s="36" t="s">
        <v>145</v>
      </c>
      <c r="D85" s="38">
        <v>24</v>
      </c>
      <c r="E85" s="119">
        <v>17.260000000000002</v>
      </c>
      <c r="F85" s="39">
        <f t="shared" si="3"/>
        <v>414.24</v>
      </c>
      <c r="G85" s="40">
        <v>0.06</v>
      </c>
      <c r="H85" s="41"/>
      <c r="I85" s="41"/>
    </row>
    <row r="86" spans="1:9" ht="30" x14ac:dyDescent="0.25">
      <c r="A86" s="36">
        <v>31</v>
      </c>
      <c r="B86" s="37" t="s">
        <v>161</v>
      </c>
      <c r="C86" s="36" t="s">
        <v>155</v>
      </c>
      <c r="D86" s="38">
        <v>22</v>
      </c>
      <c r="E86" s="119">
        <v>56</v>
      </c>
      <c r="F86" s="39">
        <f t="shared" si="3"/>
        <v>1232</v>
      </c>
      <c r="G86" s="40">
        <v>0.06</v>
      </c>
      <c r="H86" s="41"/>
      <c r="I86" s="41"/>
    </row>
    <row r="87" spans="1:9" ht="30" x14ac:dyDescent="0.25">
      <c r="A87" s="36">
        <v>32</v>
      </c>
      <c r="B87" s="37" t="s">
        <v>162</v>
      </c>
      <c r="C87" s="36" t="s">
        <v>9</v>
      </c>
      <c r="D87" s="38">
        <v>6</v>
      </c>
      <c r="E87" s="119">
        <v>56</v>
      </c>
      <c r="F87" s="39">
        <f t="shared" si="3"/>
        <v>336</v>
      </c>
      <c r="G87" s="40">
        <v>0.06</v>
      </c>
      <c r="H87" s="41"/>
      <c r="I87" s="41"/>
    </row>
    <row r="88" spans="1:9" x14ac:dyDescent="0.25">
      <c r="A88" s="36">
        <v>33</v>
      </c>
      <c r="B88" s="37" t="s">
        <v>30</v>
      </c>
      <c r="C88" s="42" t="s">
        <v>12</v>
      </c>
      <c r="D88" s="43">
        <v>25</v>
      </c>
      <c r="E88" s="118">
        <v>2.17</v>
      </c>
      <c r="F88" s="39">
        <f t="shared" si="3"/>
        <v>54.25</v>
      </c>
      <c r="G88" s="45">
        <v>0.06</v>
      </c>
      <c r="H88" s="41"/>
      <c r="I88" s="41"/>
    </row>
    <row r="89" spans="1:9" x14ac:dyDescent="0.25">
      <c r="A89" s="36"/>
      <c r="B89" s="37"/>
      <c r="C89" s="42"/>
      <c r="D89" s="120">
        <f>SUM(D56:D88)</f>
        <v>531</v>
      </c>
      <c r="E89" s="118"/>
      <c r="F89" s="39"/>
      <c r="G89" s="45"/>
      <c r="H89" s="41"/>
      <c r="I89" s="41"/>
    </row>
    <row r="90" spans="1:9" x14ac:dyDescent="0.25">
      <c r="A90" s="13"/>
      <c r="B90" s="12"/>
      <c r="C90" s="13"/>
      <c r="D90" s="129" t="s">
        <v>31</v>
      </c>
      <c r="E90" s="130"/>
      <c r="F90" s="16">
        <f>SUM(F56:F88)</f>
        <v>6361.66</v>
      </c>
      <c r="G90" s="15"/>
      <c r="H90" s="11"/>
      <c r="I90" s="11"/>
    </row>
    <row r="91" spans="1:9" x14ac:dyDescent="0.25">
      <c r="A91" s="13"/>
      <c r="B91" s="12"/>
      <c r="C91" s="13"/>
      <c r="D91" s="129" t="s">
        <v>32</v>
      </c>
      <c r="E91" s="130"/>
      <c r="F91" s="16">
        <v>381.71</v>
      </c>
      <c r="G91" s="15"/>
      <c r="H91" s="11"/>
      <c r="I91" s="11"/>
    </row>
    <row r="92" spans="1:9" x14ac:dyDescent="0.25">
      <c r="A92" s="13"/>
      <c r="B92" s="12"/>
      <c r="C92" s="13"/>
      <c r="D92" s="129" t="s">
        <v>33</v>
      </c>
      <c r="E92" s="130"/>
      <c r="F92" s="16">
        <f>SUM(F90:F91)</f>
        <v>6743.37</v>
      </c>
      <c r="G92" s="15"/>
      <c r="H92" s="11"/>
      <c r="I92" s="11"/>
    </row>
    <row r="93" spans="1:9" ht="45" x14ac:dyDescent="0.25">
      <c r="A93" s="36">
        <v>34</v>
      </c>
      <c r="B93" s="37" t="s">
        <v>163</v>
      </c>
      <c r="C93" s="36" t="s">
        <v>12</v>
      </c>
      <c r="D93" s="38">
        <v>15</v>
      </c>
      <c r="E93" s="119">
        <v>17.62</v>
      </c>
      <c r="F93" s="39">
        <f>D93*E93</f>
        <v>264.3</v>
      </c>
      <c r="G93" s="40">
        <v>0.13</v>
      </c>
      <c r="H93" s="41"/>
      <c r="I93" s="41"/>
    </row>
    <row r="94" spans="1:9" x14ac:dyDescent="0.25">
      <c r="A94" s="36">
        <v>35</v>
      </c>
      <c r="B94" s="37" t="s">
        <v>164</v>
      </c>
      <c r="C94" s="36" t="s">
        <v>9</v>
      </c>
      <c r="D94" s="38">
        <v>3</v>
      </c>
      <c r="E94" s="119">
        <v>3.69</v>
      </c>
      <c r="F94" s="39">
        <f t="shared" ref="F94:F113" si="4">D94*E94</f>
        <v>11.07</v>
      </c>
      <c r="G94" s="45">
        <v>0.13</v>
      </c>
      <c r="H94" s="41"/>
      <c r="I94" s="41"/>
    </row>
    <row r="95" spans="1:9" x14ac:dyDescent="0.25">
      <c r="A95" s="36">
        <v>36</v>
      </c>
      <c r="B95" s="37" t="s">
        <v>165</v>
      </c>
      <c r="C95" s="36" t="s">
        <v>9</v>
      </c>
      <c r="D95" s="38">
        <v>3</v>
      </c>
      <c r="E95" s="119">
        <v>4.42</v>
      </c>
      <c r="F95" s="39">
        <f t="shared" si="4"/>
        <v>13.26</v>
      </c>
      <c r="G95" s="45">
        <v>0.13</v>
      </c>
      <c r="H95" s="41"/>
      <c r="I95" s="41"/>
    </row>
    <row r="96" spans="1:9" x14ac:dyDescent="0.25">
      <c r="A96" s="36">
        <v>37</v>
      </c>
      <c r="B96" s="37" t="s">
        <v>166</v>
      </c>
      <c r="C96" s="36" t="s">
        <v>9</v>
      </c>
      <c r="D96" s="38">
        <v>7</v>
      </c>
      <c r="E96" s="119">
        <v>1.33</v>
      </c>
      <c r="F96" s="39">
        <f t="shared" si="4"/>
        <v>9.31</v>
      </c>
      <c r="G96" s="40">
        <v>0.13</v>
      </c>
      <c r="H96" s="41"/>
      <c r="I96" s="41"/>
    </row>
    <row r="97" spans="1:9" ht="30" x14ac:dyDescent="0.25">
      <c r="A97" s="36">
        <v>38</v>
      </c>
      <c r="B97" s="37" t="s">
        <v>167</v>
      </c>
      <c r="C97" s="36" t="s">
        <v>168</v>
      </c>
      <c r="D97" s="38">
        <v>21</v>
      </c>
      <c r="E97" s="119">
        <v>2.21</v>
      </c>
      <c r="F97" s="39">
        <f t="shared" si="4"/>
        <v>46.41</v>
      </c>
      <c r="G97" s="40">
        <v>0.13</v>
      </c>
      <c r="H97" s="41"/>
      <c r="I97" s="41"/>
    </row>
    <row r="98" spans="1:9" ht="30" x14ac:dyDescent="0.25">
      <c r="A98" s="36">
        <v>39</v>
      </c>
      <c r="B98" s="37" t="s">
        <v>169</v>
      </c>
      <c r="C98" s="36" t="s">
        <v>168</v>
      </c>
      <c r="D98" s="38">
        <v>21</v>
      </c>
      <c r="E98" s="119">
        <v>2.65</v>
      </c>
      <c r="F98" s="39">
        <f t="shared" si="4"/>
        <v>55.65</v>
      </c>
      <c r="G98" s="40">
        <v>0.13</v>
      </c>
      <c r="H98" s="41"/>
      <c r="I98" s="41"/>
    </row>
    <row r="99" spans="1:9" ht="30" x14ac:dyDescent="0.25">
      <c r="A99" s="36">
        <v>40</v>
      </c>
      <c r="B99" s="37" t="s">
        <v>170</v>
      </c>
      <c r="C99" s="36" t="s">
        <v>168</v>
      </c>
      <c r="D99" s="38">
        <v>21</v>
      </c>
      <c r="E99" s="119">
        <v>3.1</v>
      </c>
      <c r="F99" s="39">
        <f t="shared" si="4"/>
        <v>65.100000000000009</v>
      </c>
      <c r="G99" s="40">
        <v>0.13</v>
      </c>
      <c r="H99" s="41"/>
      <c r="I99" s="41"/>
    </row>
    <row r="100" spans="1:9" ht="30" x14ac:dyDescent="0.25">
      <c r="A100" s="36">
        <v>41</v>
      </c>
      <c r="B100" s="37" t="s">
        <v>171</v>
      </c>
      <c r="C100" s="36" t="s">
        <v>135</v>
      </c>
      <c r="D100" s="38">
        <v>5</v>
      </c>
      <c r="E100" s="119">
        <v>12.5</v>
      </c>
      <c r="F100" s="39">
        <f t="shared" si="4"/>
        <v>62.5</v>
      </c>
      <c r="G100" s="40">
        <v>0.13</v>
      </c>
      <c r="H100" s="41"/>
      <c r="I100" s="41"/>
    </row>
    <row r="101" spans="1:9" x14ac:dyDescent="0.25">
      <c r="A101" s="36">
        <v>42</v>
      </c>
      <c r="B101" s="37" t="s">
        <v>172</v>
      </c>
      <c r="C101" s="36" t="s">
        <v>12</v>
      </c>
      <c r="D101" s="38">
        <v>74</v>
      </c>
      <c r="E101" s="119">
        <v>1.33</v>
      </c>
      <c r="F101" s="39">
        <f t="shared" si="4"/>
        <v>98.42</v>
      </c>
      <c r="G101" s="40">
        <v>0.13</v>
      </c>
      <c r="H101" s="41"/>
      <c r="I101" s="41"/>
    </row>
    <row r="102" spans="1:9" ht="30" x14ac:dyDescent="0.25">
      <c r="A102" s="36">
        <v>43</v>
      </c>
      <c r="B102" s="37" t="s">
        <v>173</v>
      </c>
      <c r="C102" s="36" t="s">
        <v>168</v>
      </c>
      <c r="D102" s="38">
        <v>20</v>
      </c>
      <c r="E102" s="119">
        <v>1.77</v>
      </c>
      <c r="F102" s="39">
        <f t="shared" si="4"/>
        <v>35.4</v>
      </c>
      <c r="G102" s="40">
        <v>0.13</v>
      </c>
      <c r="H102" s="41"/>
      <c r="I102" s="41"/>
    </row>
    <row r="103" spans="1:9" ht="30" x14ac:dyDescent="0.25">
      <c r="A103" s="36">
        <v>44</v>
      </c>
      <c r="B103" s="37" t="s">
        <v>174</v>
      </c>
      <c r="C103" s="36" t="s">
        <v>9</v>
      </c>
      <c r="D103" s="38">
        <v>4</v>
      </c>
      <c r="E103" s="119">
        <v>8.85</v>
      </c>
      <c r="F103" s="39">
        <f t="shared" si="4"/>
        <v>35.4</v>
      </c>
      <c r="G103" s="40">
        <v>0.13</v>
      </c>
      <c r="H103" s="41"/>
      <c r="I103" s="41"/>
    </row>
    <row r="104" spans="1:9" x14ac:dyDescent="0.25">
      <c r="A104" s="36">
        <v>45</v>
      </c>
      <c r="B104" s="37" t="s">
        <v>175</v>
      </c>
      <c r="C104" s="36" t="s">
        <v>12</v>
      </c>
      <c r="D104" s="38">
        <v>10</v>
      </c>
      <c r="E104" s="119">
        <v>0.7</v>
      </c>
      <c r="F104" s="39">
        <f t="shared" si="4"/>
        <v>7</v>
      </c>
      <c r="G104" s="40">
        <v>0.13</v>
      </c>
      <c r="H104" s="41"/>
      <c r="I104" s="41"/>
    </row>
    <row r="105" spans="1:9" x14ac:dyDescent="0.25">
      <c r="A105" s="36">
        <v>46</v>
      </c>
      <c r="B105" s="37" t="s">
        <v>176</v>
      </c>
      <c r="C105" s="36" t="s">
        <v>12</v>
      </c>
      <c r="D105" s="38">
        <v>10</v>
      </c>
      <c r="E105" s="119">
        <v>0.8</v>
      </c>
      <c r="F105" s="39">
        <f t="shared" si="4"/>
        <v>8</v>
      </c>
      <c r="G105" s="40">
        <v>0.13</v>
      </c>
      <c r="H105" s="41"/>
      <c r="I105" s="41"/>
    </row>
    <row r="106" spans="1:9" x14ac:dyDescent="0.25">
      <c r="A106" s="36">
        <v>47</v>
      </c>
      <c r="B106" s="37" t="s">
        <v>177</v>
      </c>
      <c r="C106" s="36" t="s">
        <v>12</v>
      </c>
      <c r="D106" s="38">
        <v>40</v>
      </c>
      <c r="E106" s="119">
        <v>0.7</v>
      </c>
      <c r="F106" s="39">
        <f t="shared" si="4"/>
        <v>28</v>
      </c>
      <c r="G106" s="40">
        <v>0.13</v>
      </c>
      <c r="H106" s="41"/>
      <c r="I106" s="41"/>
    </row>
    <row r="107" spans="1:9" x14ac:dyDescent="0.25">
      <c r="A107" s="36">
        <v>48</v>
      </c>
      <c r="B107" s="37" t="s">
        <v>178</v>
      </c>
      <c r="C107" s="36" t="s">
        <v>12</v>
      </c>
      <c r="D107" s="38">
        <v>50</v>
      </c>
      <c r="E107" s="119">
        <v>0.8</v>
      </c>
      <c r="F107" s="39">
        <f t="shared" si="4"/>
        <v>40</v>
      </c>
      <c r="G107" s="40">
        <v>0.13</v>
      </c>
      <c r="H107" s="41"/>
      <c r="I107" s="41"/>
    </row>
    <row r="108" spans="1:9" x14ac:dyDescent="0.25">
      <c r="A108" s="36">
        <v>49</v>
      </c>
      <c r="B108" s="37" t="s">
        <v>179</v>
      </c>
      <c r="C108" s="36" t="s">
        <v>12</v>
      </c>
      <c r="D108" s="38">
        <v>4</v>
      </c>
      <c r="E108" s="119">
        <v>1.77</v>
      </c>
      <c r="F108" s="39">
        <f t="shared" si="4"/>
        <v>7.08</v>
      </c>
      <c r="G108" s="40">
        <v>0.13</v>
      </c>
      <c r="H108" s="41"/>
      <c r="I108" s="41"/>
    </row>
    <row r="109" spans="1:9" x14ac:dyDescent="0.25">
      <c r="A109" s="36">
        <v>50</v>
      </c>
      <c r="B109" s="37" t="s">
        <v>180</v>
      </c>
      <c r="C109" s="36" t="s">
        <v>12</v>
      </c>
      <c r="D109" s="38">
        <v>60</v>
      </c>
      <c r="E109" s="119">
        <v>3.1</v>
      </c>
      <c r="F109" s="39">
        <f t="shared" si="4"/>
        <v>186</v>
      </c>
      <c r="G109" s="40">
        <v>0.13</v>
      </c>
      <c r="H109" s="41"/>
      <c r="I109" s="41"/>
    </row>
    <row r="110" spans="1:9" ht="30" x14ac:dyDescent="0.25">
      <c r="A110" s="36">
        <v>51</v>
      </c>
      <c r="B110" s="37" t="s">
        <v>181</v>
      </c>
      <c r="C110" s="36" t="s">
        <v>12</v>
      </c>
      <c r="D110" s="38">
        <v>43</v>
      </c>
      <c r="E110" s="119">
        <v>3.1</v>
      </c>
      <c r="F110" s="39">
        <f t="shared" si="4"/>
        <v>133.30000000000001</v>
      </c>
      <c r="G110" s="40">
        <v>0.13</v>
      </c>
      <c r="H110" s="41"/>
      <c r="I110" s="41"/>
    </row>
    <row r="111" spans="1:9" ht="30" x14ac:dyDescent="0.25">
      <c r="A111" s="36">
        <v>52</v>
      </c>
      <c r="B111" s="37" t="s">
        <v>182</v>
      </c>
      <c r="C111" s="36" t="s">
        <v>12</v>
      </c>
      <c r="D111" s="38">
        <v>18</v>
      </c>
      <c r="E111" s="119">
        <v>1.77</v>
      </c>
      <c r="F111" s="39">
        <f t="shared" si="4"/>
        <v>31.86</v>
      </c>
      <c r="G111" s="40">
        <v>0.13</v>
      </c>
      <c r="H111" s="41"/>
      <c r="I111" s="41"/>
    </row>
    <row r="112" spans="1:9" ht="30" x14ac:dyDescent="0.25">
      <c r="A112" s="36">
        <v>53</v>
      </c>
      <c r="B112" s="37" t="s">
        <v>183</v>
      </c>
      <c r="C112" s="36" t="s">
        <v>12</v>
      </c>
      <c r="D112" s="38">
        <v>4</v>
      </c>
      <c r="E112" s="119">
        <v>3.54</v>
      </c>
      <c r="F112" s="39">
        <f t="shared" si="4"/>
        <v>14.16</v>
      </c>
      <c r="G112" s="40">
        <v>0.13</v>
      </c>
      <c r="H112" s="41"/>
      <c r="I112" s="41"/>
    </row>
    <row r="113" spans="1:9" ht="30" x14ac:dyDescent="0.25">
      <c r="A113" s="36">
        <v>54</v>
      </c>
      <c r="B113" s="37" t="s">
        <v>184</v>
      </c>
      <c r="C113" s="36" t="s">
        <v>12</v>
      </c>
      <c r="D113" s="38">
        <v>10</v>
      </c>
      <c r="E113" s="119">
        <v>4.42</v>
      </c>
      <c r="F113" s="39">
        <f t="shared" si="4"/>
        <v>44.2</v>
      </c>
      <c r="G113" s="40">
        <v>0.13</v>
      </c>
      <c r="H113" s="41"/>
      <c r="I113" s="41"/>
    </row>
    <row r="114" spans="1:9" x14ac:dyDescent="0.25">
      <c r="A114" s="36"/>
      <c r="B114" s="37"/>
      <c r="C114" s="36"/>
      <c r="D114" s="121">
        <f>SUM(D93:D113)</f>
        <v>443</v>
      </c>
      <c r="E114" s="119"/>
      <c r="F114" s="39"/>
      <c r="G114" s="40"/>
      <c r="H114" s="41"/>
      <c r="I114" s="41"/>
    </row>
    <row r="115" spans="1:9" x14ac:dyDescent="0.25">
      <c r="A115" s="13"/>
      <c r="B115" s="12"/>
      <c r="C115" s="13"/>
      <c r="D115" s="129" t="s">
        <v>31</v>
      </c>
      <c r="E115" s="130"/>
      <c r="F115" s="16">
        <f>SUM(F93:F113)</f>
        <v>1196.42</v>
      </c>
      <c r="G115" s="15"/>
      <c r="H115" s="11"/>
      <c r="I115" s="11"/>
    </row>
    <row r="116" spans="1:9" x14ac:dyDescent="0.25">
      <c r="A116" s="13"/>
      <c r="B116" s="12"/>
      <c r="C116" s="13"/>
      <c r="D116" s="129" t="s">
        <v>45</v>
      </c>
      <c r="E116" s="130"/>
      <c r="F116" s="16">
        <f>F115*13%</f>
        <v>155.53460000000001</v>
      </c>
      <c r="G116" s="15"/>
      <c r="H116" s="11"/>
      <c r="I116" s="11"/>
    </row>
    <row r="117" spans="1:9" x14ac:dyDescent="0.25">
      <c r="A117" s="13"/>
      <c r="B117" s="12"/>
      <c r="C117" s="13"/>
      <c r="D117" s="129" t="s">
        <v>33</v>
      </c>
      <c r="E117" s="130"/>
      <c r="F117" s="16">
        <f>SUM(F115:F116)</f>
        <v>1351.9546</v>
      </c>
      <c r="G117" s="15"/>
      <c r="H117" s="11"/>
      <c r="I117" s="11"/>
    </row>
    <row r="118" spans="1:9" x14ac:dyDescent="0.25">
      <c r="A118" s="36">
        <v>55</v>
      </c>
      <c r="B118" s="37" t="s">
        <v>185</v>
      </c>
      <c r="C118" s="36" t="s">
        <v>12</v>
      </c>
      <c r="D118" s="38">
        <v>7</v>
      </c>
      <c r="E118" s="119">
        <v>6.85</v>
      </c>
      <c r="F118" s="39">
        <f>D118*E118</f>
        <v>47.949999999999996</v>
      </c>
      <c r="G118" s="40">
        <v>0.24</v>
      </c>
      <c r="H118" s="41"/>
      <c r="I118" s="41"/>
    </row>
    <row r="119" spans="1:9" x14ac:dyDescent="0.25">
      <c r="A119" s="36">
        <v>56</v>
      </c>
      <c r="B119" s="37" t="s">
        <v>186</v>
      </c>
      <c r="C119" s="36" t="s">
        <v>9</v>
      </c>
      <c r="D119" s="38">
        <v>2</v>
      </c>
      <c r="E119" s="119">
        <v>1.77</v>
      </c>
      <c r="F119" s="39">
        <f t="shared" ref="F119:F136" si="5">D119*E119</f>
        <v>3.54</v>
      </c>
      <c r="G119" s="40">
        <v>0.24</v>
      </c>
      <c r="H119" s="41"/>
      <c r="I119" s="41"/>
    </row>
    <row r="120" spans="1:9" ht="30" x14ac:dyDescent="0.25">
      <c r="A120" s="36">
        <v>57</v>
      </c>
      <c r="B120" s="37" t="s">
        <v>187</v>
      </c>
      <c r="C120" s="36" t="s">
        <v>47</v>
      </c>
      <c r="D120" s="38">
        <v>1</v>
      </c>
      <c r="E120" s="119">
        <v>3.23</v>
      </c>
      <c r="F120" s="39">
        <f t="shared" si="5"/>
        <v>3.23</v>
      </c>
      <c r="G120" s="40">
        <v>0.24</v>
      </c>
      <c r="H120" s="41"/>
      <c r="I120" s="41"/>
    </row>
    <row r="121" spans="1:9" x14ac:dyDescent="0.25">
      <c r="A121" s="36">
        <v>58</v>
      </c>
      <c r="B121" s="37" t="s">
        <v>188</v>
      </c>
      <c r="C121" s="36" t="s">
        <v>12</v>
      </c>
      <c r="D121" s="38">
        <v>2</v>
      </c>
      <c r="E121" s="119">
        <v>20.16</v>
      </c>
      <c r="F121" s="39">
        <f t="shared" si="5"/>
        <v>40.32</v>
      </c>
      <c r="G121" s="40">
        <v>0.24</v>
      </c>
      <c r="H121" s="41"/>
      <c r="I121" s="41"/>
    </row>
    <row r="122" spans="1:9" x14ac:dyDescent="0.25">
      <c r="A122" s="36">
        <v>59</v>
      </c>
      <c r="B122" s="37" t="s">
        <v>189</v>
      </c>
      <c r="C122" s="36" t="s">
        <v>12</v>
      </c>
      <c r="D122" s="38">
        <v>2</v>
      </c>
      <c r="E122" s="119">
        <v>5.65</v>
      </c>
      <c r="F122" s="39">
        <f t="shared" si="5"/>
        <v>11.3</v>
      </c>
      <c r="G122" s="40">
        <v>0.24</v>
      </c>
      <c r="H122" s="41"/>
      <c r="I122" s="41"/>
    </row>
    <row r="123" spans="1:9" x14ac:dyDescent="0.25">
      <c r="A123" s="36">
        <v>60</v>
      </c>
      <c r="B123" s="37" t="s">
        <v>190</v>
      </c>
      <c r="C123" s="36" t="s">
        <v>12</v>
      </c>
      <c r="D123" s="38">
        <v>5</v>
      </c>
      <c r="E123" s="119">
        <v>0</v>
      </c>
      <c r="F123" s="39">
        <f t="shared" si="5"/>
        <v>0</v>
      </c>
      <c r="G123" s="40">
        <v>0.24</v>
      </c>
      <c r="H123" s="41"/>
      <c r="I123" s="41"/>
    </row>
    <row r="124" spans="1:9" x14ac:dyDescent="0.25">
      <c r="A124" s="36">
        <v>61</v>
      </c>
      <c r="B124" s="37" t="s">
        <v>191</v>
      </c>
      <c r="C124" s="36" t="s">
        <v>12</v>
      </c>
      <c r="D124" s="38">
        <v>3</v>
      </c>
      <c r="E124" s="119">
        <v>16.13</v>
      </c>
      <c r="F124" s="39">
        <f t="shared" si="5"/>
        <v>48.39</v>
      </c>
      <c r="G124" s="40">
        <v>0.24</v>
      </c>
      <c r="H124" s="41"/>
      <c r="I124" s="41"/>
    </row>
    <row r="125" spans="1:9" x14ac:dyDescent="0.25">
      <c r="A125" s="36">
        <v>62</v>
      </c>
      <c r="B125" s="37" t="s">
        <v>192</v>
      </c>
      <c r="C125" s="36" t="s">
        <v>12</v>
      </c>
      <c r="D125" s="38">
        <v>2</v>
      </c>
      <c r="E125" s="119">
        <v>5.65</v>
      </c>
      <c r="F125" s="39">
        <f t="shared" si="5"/>
        <v>11.3</v>
      </c>
      <c r="G125" s="40">
        <v>0.24</v>
      </c>
      <c r="H125" s="41"/>
      <c r="I125" s="41"/>
    </row>
    <row r="126" spans="1:9" ht="30" x14ac:dyDescent="0.25">
      <c r="A126" s="36">
        <v>63</v>
      </c>
      <c r="B126" s="37" t="s">
        <v>193</v>
      </c>
      <c r="C126" s="36" t="s">
        <v>12</v>
      </c>
      <c r="D126" s="38">
        <v>4</v>
      </c>
      <c r="E126" s="119">
        <v>15.32</v>
      </c>
      <c r="F126" s="39">
        <f t="shared" si="5"/>
        <v>61.28</v>
      </c>
      <c r="G126" s="40">
        <v>0.24</v>
      </c>
      <c r="H126" s="41"/>
      <c r="I126" s="41"/>
    </row>
    <row r="127" spans="1:9" x14ac:dyDescent="0.25">
      <c r="A127" s="36">
        <v>64</v>
      </c>
      <c r="B127" s="37" t="s">
        <v>194</v>
      </c>
      <c r="C127" s="36" t="s">
        <v>12</v>
      </c>
      <c r="D127" s="38">
        <v>1</v>
      </c>
      <c r="E127" s="119">
        <v>31.45</v>
      </c>
      <c r="F127" s="39">
        <f t="shared" si="5"/>
        <v>31.45</v>
      </c>
      <c r="G127" s="40">
        <v>0.24</v>
      </c>
      <c r="H127" s="41"/>
      <c r="I127" s="41"/>
    </row>
    <row r="128" spans="1:9" x14ac:dyDescent="0.25">
      <c r="A128" s="36">
        <v>65</v>
      </c>
      <c r="B128" s="37" t="s">
        <v>195</v>
      </c>
      <c r="C128" s="36" t="s">
        <v>12</v>
      </c>
      <c r="D128" s="38">
        <v>2</v>
      </c>
      <c r="E128" s="119">
        <v>15.32</v>
      </c>
      <c r="F128" s="39">
        <f t="shared" si="5"/>
        <v>30.64</v>
      </c>
      <c r="G128" s="40">
        <v>0.24</v>
      </c>
      <c r="H128" s="41"/>
      <c r="I128" s="41"/>
    </row>
    <row r="129" spans="1:9" ht="30" x14ac:dyDescent="0.25">
      <c r="A129" s="36">
        <v>66</v>
      </c>
      <c r="B129" s="37" t="s">
        <v>196</v>
      </c>
      <c r="C129" s="36" t="s">
        <v>47</v>
      </c>
      <c r="D129" s="38">
        <v>9</v>
      </c>
      <c r="E129" s="119">
        <v>4.84</v>
      </c>
      <c r="F129" s="39">
        <f t="shared" si="5"/>
        <v>43.56</v>
      </c>
      <c r="G129" s="40">
        <v>0.24</v>
      </c>
      <c r="H129" s="41"/>
      <c r="I129" s="41"/>
    </row>
    <row r="130" spans="1:9" x14ac:dyDescent="0.25">
      <c r="A130" s="36">
        <v>67</v>
      </c>
      <c r="B130" s="37" t="s">
        <v>197</v>
      </c>
      <c r="C130" s="36" t="s">
        <v>12</v>
      </c>
      <c r="D130" s="38">
        <v>18</v>
      </c>
      <c r="E130" s="119">
        <v>4.03</v>
      </c>
      <c r="F130" s="39">
        <f t="shared" si="5"/>
        <v>72.540000000000006</v>
      </c>
      <c r="G130" s="40">
        <v>0.24</v>
      </c>
      <c r="H130" s="41"/>
      <c r="I130" s="41"/>
    </row>
    <row r="131" spans="1:9" ht="30" x14ac:dyDescent="0.25">
      <c r="A131" s="36">
        <v>68</v>
      </c>
      <c r="B131" s="37" t="s">
        <v>198</v>
      </c>
      <c r="C131" s="36" t="s">
        <v>135</v>
      </c>
      <c r="D131" s="38">
        <v>13</v>
      </c>
      <c r="E131" s="119">
        <v>3.23</v>
      </c>
      <c r="F131" s="39">
        <f t="shared" si="5"/>
        <v>41.99</v>
      </c>
      <c r="G131" s="40">
        <v>0.24</v>
      </c>
      <c r="H131" s="41"/>
      <c r="I131" s="41"/>
    </row>
    <row r="132" spans="1:9" x14ac:dyDescent="0.25">
      <c r="A132" s="36">
        <v>69</v>
      </c>
      <c r="B132" s="37" t="s">
        <v>199</v>
      </c>
      <c r="C132" s="36" t="s">
        <v>12</v>
      </c>
      <c r="D132" s="38">
        <v>10</v>
      </c>
      <c r="E132" s="119">
        <v>0.15</v>
      </c>
      <c r="F132" s="39">
        <f t="shared" si="5"/>
        <v>1.5</v>
      </c>
      <c r="G132" s="40">
        <v>0.24</v>
      </c>
      <c r="H132" s="41"/>
      <c r="I132" s="41"/>
    </row>
    <row r="133" spans="1:9" x14ac:dyDescent="0.25">
      <c r="A133" s="36">
        <v>70</v>
      </c>
      <c r="B133" s="37" t="s">
        <v>200</v>
      </c>
      <c r="C133" s="36" t="s">
        <v>12</v>
      </c>
      <c r="D133" s="38">
        <v>40</v>
      </c>
      <c r="E133" s="119">
        <v>0.25</v>
      </c>
      <c r="F133" s="39">
        <f t="shared" si="5"/>
        <v>10</v>
      </c>
      <c r="G133" s="40">
        <v>0.24</v>
      </c>
      <c r="H133" s="41"/>
      <c r="I133" s="41"/>
    </row>
    <row r="134" spans="1:9" x14ac:dyDescent="0.25">
      <c r="A134" s="36">
        <v>71</v>
      </c>
      <c r="B134" s="37" t="s">
        <v>201</v>
      </c>
      <c r="C134" s="36" t="s">
        <v>12</v>
      </c>
      <c r="D134" s="38">
        <v>10</v>
      </c>
      <c r="E134" s="119">
        <v>0.2</v>
      </c>
      <c r="F134" s="39">
        <f t="shared" si="5"/>
        <v>2</v>
      </c>
      <c r="G134" s="40">
        <v>0.24</v>
      </c>
      <c r="H134" s="41"/>
      <c r="I134" s="41"/>
    </row>
    <row r="135" spans="1:9" x14ac:dyDescent="0.25">
      <c r="A135" s="36">
        <v>72</v>
      </c>
      <c r="B135" s="37" t="s">
        <v>202</v>
      </c>
      <c r="C135" s="36" t="s">
        <v>12</v>
      </c>
      <c r="D135" s="38">
        <v>50</v>
      </c>
      <c r="E135" s="119">
        <v>0.2</v>
      </c>
      <c r="F135" s="39">
        <f t="shared" si="5"/>
        <v>10</v>
      </c>
      <c r="G135" s="40">
        <v>0.24</v>
      </c>
      <c r="H135" s="41"/>
      <c r="I135" s="41"/>
    </row>
    <row r="136" spans="1:9" x14ac:dyDescent="0.25">
      <c r="A136" s="36">
        <v>73</v>
      </c>
      <c r="B136" s="37" t="s">
        <v>203</v>
      </c>
      <c r="C136" s="36" t="s">
        <v>9</v>
      </c>
      <c r="D136" s="38">
        <v>2</v>
      </c>
      <c r="E136" s="119">
        <v>5.65</v>
      </c>
      <c r="F136" s="39">
        <f t="shared" si="5"/>
        <v>11.3</v>
      </c>
      <c r="G136" s="40">
        <v>0.24</v>
      </c>
      <c r="H136" s="46"/>
      <c r="I136" s="46"/>
    </row>
    <row r="137" spans="1:9" x14ac:dyDescent="0.25">
      <c r="A137" s="36"/>
      <c r="B137" s="37"/>
      <c r="C137" s="36"/>
      <c r="D137" s="121">
        <f>SUM(D118:D136)</f>
        <v>183</v>
      </c>
      <c r="E137" s="119"/>
      <c r="F137" s="39"/>
      <c r="G137" s="40"/>
      <c r="H137" s="46"/>
      <c r="I137" s="46"/>
    </row>
    <row r="138" spans="1:9" x14ac:dyDescent="0.25">
      <c r="A138" s="13"/>
      <c r="B138" s="12"/>
      <c r="C138" s="13"/>
      <c r="D138" s="129" t="s">
        <v>31</v>
      </c>
      <c r="E138" s="130"/>
      <c r="F138" s="16">
        <f>SUM(F118:F136)</f>
        <v>482.29</v>
      </c>
      <c r="G138" s="15"/>
      <c r="H138" s="11"/>
      <c r="I138" s="11"/>
    </row>
    <row r="139" spans="1:9" x14ac:dyDescent="0.25">
      <c r="A139" s="13"/>
      <c r="B139" s="12"/>
      <c r="C139" s="13"/>
      <c r="D139" s="129" t="s">
        <v>51</v>
      </c>
      <c r="E139" s="130"/>
      <c r="F139" s="16">
        <f>F138*24%</f>
        <v>115.7496</v>
      </c>
      <c r="G139" s="15"/>
      <c r="H139" s="11"/>
      <c r="I139" s="11"/>
    </row>
    <row r="140" spans="1:9" x14ac:dyDescent="0.25">
      <c r="A140" s="13"/>
      <c r="B140" s="12"/>
      <c r="C140" s="13"/>
      <c r="D140" s="129" t="s">
        <v>33</v>
      </c>
      <c r="E140" s="130"/>
      <c r="F140" s="16">
        <f>SUM(F138:F139)</f>
        <v>598.03960000000006</v>
      </c>
      <c r="G140" s="15"/>
      <c r="H140" s="11"/>
      <c r="I140" s="11"/>
    </row>
    <row r="141" spans="1:9" x14ac:dyDescent="0.25">
      <c r="A141" s="47"/>
      <c r="B141" s="48"/>
      <c r="C141" s="47"/>
      <c r="D141" s="127" t="s">
        <v>204</v>
      </c>
      <c r="E141" s="128"/>
      <c r="F141" s="49">
        <f>F90+F115+F138</f>
        <v>8040.37</v>
      </c>
      <c r="G141" s="15"/>
      <c r="H141" s="23">
        <f>F138+F115+F90</f>
        <v>8040.37</v>
      </c>
      <c r="I141" s="11"/>
    </row>
    <row r="142" spans="1:9" x14ac:dyDescent="0.25">
      <c r="A142" s="47"/>
      <c r="B142" s="48"/>
      <c r="C142" s="47"/>
      <c r="D142" s="127" t="s">
        <v>32</v>
      </c>
      <c r="E142" s="128"/>
      <c r="F142" s="49">
        <f>F91</f>
        <v>381.71</v>
      </c>
      <c r="G142" s="15"/>
      <c r="H142" s="11"/>
      <c r="I142" s="11"/>
    </row>
    <row r="143" spans="1:9" x14ac:dyDescent="0.25">
      <c r="A143" s="47"/>
      <c r="B143" s="48"/>
      <c r="C143" s="47"/>
      <c r="D143" s="127" t="s">
        <v>45</v>
      </c>
      <c r="E143" s="128"/>
      <c r="F143" s="49">
        <f>F116</f>
        <v>155.53460000000001</v>
      </c>
      <c r="G143" s="15"/>
      <c r="H143" s="11"/>
      <c r="I143" s="11"/>
    </row>
    <row r="144" spans="1:9" x14ac:dyDescent="0.25">
      <c r="A144" s="47"/>
      <c r="B144" s="48"/>
      <c r="C144" s="47"/>
      <c r="D144" s="127" t="s">
        <v>51</v>
      </c>
      <c r="E144" s="128"/>
      <c r="F144" s="49">
        <f>F139</f>
        <v>115.7496</v>
      </c>
      <c r="G144" s="15"/>
      <c r="H144" s="11"/>
      <c r="I144" s="11"/>
    </row>
    <row r="145" spans="1:9" x14ac:dyDescent="0.25">
      <c r="A145" s="47"/>
      <c r="B145" s="48"/>
      <c r="C145" s="47"/>
      <c r="D145" s="127" t="s">
        <v>33</v>
      </c>
      <c r="E145" s="128"/>
      <c r="F145" s="49">
        <f>SUM(F141:F144)</f>
        <v>8693.3642</v>
      </c>
      <c r="G145" s="15"/>
      <c r="H145" s="11"/>
      <c r="I145" s="23">
        <f>F140+F117+F92</f>
        <v>8693.3642</v>
      </c>
    </row>
    <row r="146" spans="1:9" x14ac:dyDescent="0.25">
      <c r="A146" s="148" t="s">
        <v>205</v>
      </c>
      <c r="B146" s="149"/>
      <c r="C146" s="149"/>
      <c r="D146" s="149"/>
      <c r="E146" s="149"/>
      <c r="F146" s="150"/>
      <c r="G146" s="24"/>
      <c r="H146" s="19"/>
      <c r="I146" s="19"/>
    </row>
    <row r="147" spans="1:9" ht="30" x14ac:dyDescent="0.25">
      <c r="A147" s="50" t="s">
        <v>1</v>
      </c>
      <c r="B147" s="50" t="s">
        <v>2</v>
      </c>
      <c r="C147" s="50" t="s">
        <v>3</v>
      </c>
      <c r="D147" s="50" t="s">
        <v>206</v>
      </c>
      <c r="E147" s="4" t="s">
        <v>207</v>
      </c>
      <c r="F147" s="4" t="s">
        <v>6</v>
      </c>
      <c r="G147" s="5" t="s">
        <v>7</v>
      </c>
      <c r="H147" s="6"/>
      <c r="I147" s="6"/>
    </row>
    <row r="148" spans="1:9" ht="30" x14ac:dyDescent="0.25">
      <c r="A148" s="51">
        <v>1</v>
      </c>
      <c r="B148" s="52" t="s">
        <v>208</v>
      </c>
      <c r="C148" s="51" t="s">
        <v>12</v>
      </c>
      <c r="D148" s="51">
        <v>100</v>
      </c>
      <c r="E148" s="115">
        <v>9.43</v>
      </c>
      <c r="F148" s="9">
        <f>D148*E148</f>
        <v>943</v>
      </c>
      <c r="G148" s="10">
        <v>0.06</v>
      </c>
      <c r="H148" s="11"/>
      <c r="I148" s="11"/>
    </row>
    <row r="149" spans="1:9" x14ac:dyDescent="0.25">
      <c r="A149" s="51">
        <v>2</v>
      </c>
      <c r="B149" s="52" t="s">
        <v>209</v>
      </c>
      <c r="C149" s="51" t="s">
        <v>12</v>
      </c>
      <c r="D149" s="51">
        <v>12</v>
      </c>
      <c r="E149" s="115">
        <v>6.52</v>
      </c>
      <c r="F149" s="9">
        <f t="shared" ref="F149:F196" si="6">D149*E149</f>
        <v>78.239999999999995</v>
      </c>
      <c r="G149" s="10">
        <v>0.06</v>
      </c>
      <c r="H149" s="11"/>
      <c r="I149" s="11"/>
    </row>
    <row r="150" spans="1:9" ht="30" x14ac:dyDescent="0.25">
      <c r="A150" s="51">
        <v>3</v>
      </c>
      <c r="B150" s="52" t="s">
        <v>210</v>
      </c>
      <c r="C150" s="51" t="s">
        <v>12</v>
      </c>
      <c r="D150" s="51">
        <v>150</v>
      </c>
      <c r="E150" s="115">
        <v>3.32</v>
      </c>
      <c r="F150" s="9">
        <f t="shared" si="6"/>
        <v>498</v>
      </c>
      <c r="G150" s="10">
        <v>0.06</v>
      </c>
      <c r="H150" s="11"/>
      <c r="I150" s="11"/>
    </row>
    <row r="151" spans="1:9" ht="30" x14ac:dyDescent="0.25">
      <c r="A151" s="51">
        <v>4</v>
      </c>
      <c r="B151" s="52" t="s">
        <v>211</v>
      </c>
      <c r="C151" s="51" t="s">
        <v>12</v>
      </c>
      <c r="D151" s="51">
        <v>20</v>
      </c>
      <c r="E151" s="115">
        <v>8.41</v>
      </c>
      <c r="F151" s="9">
        <f t="shared" si="6"/>
        <v>168.2</v>
      </c>
      <c r="G151" s="10">
        <v>0.06</v>
      </c>
      <c r="H151" s="11"/>
      <c r="I151" s="11"/>
    </row>
    <row r="152" spans="1:9" x14ac:dyDescent="0.25">
      <c r="A152" s="51">
        <v>5</v>
      </c>
      <c r="B152" s="52" t="s">
        <v>212</v>
      </c>
      <c r="C152" s="51" t="s">
        <v>12</v>
      </c>
      <c r="D152" s="51">
        <v>20</v>
      </c>
      <c r="E152" s="115">
        <v>3.3</v>
      </c>
      <c r="F152" s="9">
        <f t="shared" si="6"/>
        <v>66</v>
      </c>
      <c r="G152" s="10">
        <v>0.06</v>
      </c>
      <c r="H152" s="11"/>
      <c r="I152" s="11"/>
    </row>
    <row r="153" spans="1:9" ht="30" x14ac:dyDescent="0.25">
      <c r="A153" s="51">
        <v>6</v>
      </c>
      <c r="B153" s="52" t="s">
        <v>213</v>
      </c>
      <c r="C153" s="51" t="s">
        <v>12</v>
      </c>
      <c r="D153" s="51">
        <v>20</v>
      </c>
      <c r="E153" s="115">
        <v>5.66</v>
      </c>
      <c r="F153" s="9">
        <f t="shared" si="6"/>
        <v>113.2</v>
      </c>
      <c r="G153" s="10">
        <v>0.06</v>
      </c>
      <c r="H153" s="11"/>
      <c r="I153" s="11"/>
    </row>
    <row r="154" spans="1:9" ht="30" x14ac:dyDescent="0.25">
      <c r="A154" s="51">
        <v>7</v>
      </c>
      <c r="B154" s="52" t="s">
        <v>214</v>
      </c>
      <c r="C154" s="51" t="s">
        <v>12</v>
      </c>
      <c r="D154" s="51">
        <v>5</v>
      </c>
      <c r="E154" s="115">
        <v>7.59</v>
      </c>
      <c r="F154" s="9">
        <f t="shared" si="6"/>
        <v>37.950000000000003</v>
      </c>
      <c r="G154" s="10">
        <v>0.06</v>
      </c>
      <c r="H154" s="11"/>
      <c r="I154" s="11"/>
    </row>
    <row r="155" spans="1:9" x14ac:dyDescent="0.25">
      <c r="A155" s="51">
        <v>8</v>
      </c>
      <c r="B155" s="52" t="s">
        <v>215</v>
      </c>
      <c r="C155" s="51" t="s">
        <v>12</v>
      </c>
      <c r="D155" s="51">
        <v>10</v>
      </c>
      <c r="E155" s="115">
        <v>16.09</v>
      </c>
      <c r="F155" s="9">
        <f t="shared" si="6"/>
        <v>160.9</v>
      </c>
      <c r="G155" s="10">
        <v>0.06</v>
      </c>
      <c r="H155" s="11"/>
      <c r="I155" s="11"/>
    </row>
    <row r="156" spans="1:9" ht="30" x14ac:dyDescent="0.25">
      <c r="A156" s="51">
        <v>9</v>
      </c>
      <c r="B156" s="52" t="s">
        <v>216</v>
      </c>
      <c r="C156" s="51" t="s">
        <v>12</v>
      </c>
      <c r="D156" s="51">
        <v>5</v>
      </c>
      <c r="E156" s="115">
        <v>26.08</v>
      </c>
      <c r="F156" s="9">
        <f t="shared" si="6"/>
        <v>130.39999999999998</v>
      </c>
      <c r="G156" s="10">
        <v>0.06</v>
      </c>
      <c r="H156" s="11"/>
      <c r="I156" s="11"/>
    </row>
    <row r="157" spans="1:9" ht="30" x14ac:dyDescent="0.25">
      <c r="A157" s="51">
        <v>10</v>
      </c>
      <c r="B157" s="52" t="s">
        <v>217</v>
      </c>
      <c r="C157" s="51" t="s">
        <v>12</v>
      </c>
      <c r="D157" s="51">
        <v>4</v>
      </c>
      <c r="E157" s="115">
        <v>26.13</v>
      </c>
      <c r="F157" s="9">
        <f t="shared" si="6"/>
        <v>104.52</v>
      </c>
      <c r="G157" s="10">
        <v>0.06</v>
      </c>
      <c r="H157" s="11"/>
      <c r="I157" s="11"/>
    </row>
    <row r="158" spans="1:9" ht="30" x14ac:dyDescent="0.25">
      <c r="A158" s="51">
        <v>11</v>
      </c>
      <c r="B158" s="52" t="s">
        <v>218</v>
      </c>
      <c r="C158" s="51" t="s">
        <v>12</v>
      </c>
      <c r="D158" s="51">
        <v>100</v>
      </c>
      <c r="E158" s="115">
        <v>5.54</v>
      </c>
      <c r="F158" s="9">
        <f t="shared" si="6"/>
        <v>554</v>
      </c>
      <c r="G158" s="10">
        <v>0.06</v>
      </c>
      <c r="H158" s="11"/>
      <c r="I158" s="11"/>
    </row>
    <row r="159" spans="1:9" ht="30" x14ac:dyDescent="0.25">
      <c r="A159" s="51">
        <v>12</v>
      </c>
      <c r="B159" s="52" t="s">
        <v>219</v>
      </c>
      <c r="C159" s="51" t="s">
        <v>12</v>
      </c>
      <c r="D159" s="51">
        <v>20</v>
      </c>
      <c r="E159" s="115">
        <v>2.78</v>
      </c>
      <c r="F159" s="9">
        <f t="shared" si="6"/>
        <v>55.599999999999994</v>
      </c>
      <c r="G159" s="10">
        <v>0.06</v>
      </c>
      <c r="H159" s="11"/>
      <c r="I159" s="11"/>
    </row>
    <row r="160" spans="1:9" ht="30" x14ac:dyDescent="0.25">
      <c r="A160" s="51">
        <v>13</v>
      </c>
      <c r="B160" s="52" t="s">
        <v>220</v>
      </c>
      <c r="C160" s="51" t="s">
        <v>12</v>
      </c>
      <c r="D160" s="51">
        <v>8</v>
      </c>
      <c r="E160" s="115">
        <v>4.68</v>
      </c>
      <c r="F160" s="9">
        <f t="shared" si="6"/>
        <v>37.44</v>
      </c>
      <c r="G160" s="10">
        <v>0.06</v>
      </c>
      <c r="H160" s="11"/>
      <c r="I160" s="11"/>
    </row>
    <row r="161" spans="1:9" ht="30" x14ac:dyDescent="0.25">
      <c r="A161" s="51">
        <v>14</v>
      </c>
      <c r="B161" s="52" t="s">
        <v>221</v>
      </c>
      <c r="C161" s="51" t="s">
        <v>12</v>
      </c>
      <c r="D161" s="51">
        <v>20</v>
      </c>
      <c r="E161" s="115">
        <v>5.36</v>
      </c>
      <c r="F161" s="9">
        <f t="shared" si="6"/>
        <v>107.2</v>
      </c>
      <c r="G161" s="10">
        <v>0.06</v>
      </c>
      <c r="H161" s="11"/>
      <c r="I161" s="11"/>
    </row>
    <row r="162" spans="1:9" ht="30" x14ac:dyDescent="0.25">
      <c r="A162" s="51">
        <v>15</v>
      </c>
      <c r="B162" s="52" t="s">
        <v>222</v>
      </c>
      <c r="C162" s="51" t="s">
        <v>12</v>
      </c>
      <c r="D162" s="51">
        <v>10</v>
      </c>
      <c r="E162" s="115">
        <v>2.66</v>
      </c>
      <c r="F162" s="9">
        <f t="shared" si="6"/>
        <v>26.6</v>
      </c>
      <c r="G162" s="10">
        <v>0.06</v>
      </c>
      <c r="H162" s="11"/>
      <c r="I162" s="11"/>
    </row>
    <row r="163" spans="1:9" ht="30" x14ac:dyDescent="0.25">
      <c r="A163" s="51">
        <v>16</v>
      </c>
      <c r="B163" s="52" t="s">
        <v>223</v>
      </c>
      <c r="C163" s="51" t="s">
        <v>12</v>
      </c>
      <c r="D163" s="51">
        <v>10</v>
      </c>
      <c r="E163" s="115">
        <v>2.58</v>
      </c>
      <c r="F163" s="9">
        <f t="shared" si="6"/>
        <v>25.8</v>
      </c>
      <c r="G163" s="10">
        <v>0.06</v>
      </c>
      <c r="H163" s="11"/>
      <c r="I163" s="11"/>
    </row>
    <row r="164" spans="1:9" ht="30" x14ac:dyDescent="0.25">
      <c r="A164" s="51">
        <v>17</v>
      </c>
      <c r="B164" s="52" t="s">
        <v>224</v>
      </c>
      <c r="C164" s="51" t="s">
        <v>12</v>
      </c>
      <c r="D164" s="51">
        <v>30</v>
      </c>
      <c r="E164" s="115">
        <v>2.58</v>
      </c>
      <c r="F164" s="9">
        <f t="shared" si="6"/>
        <v>77.400000000000006</v>
      </c>
      <c r="G164" s="10">
        <v>0.06</v>
      </c>
      <c r="H164" s="11"/>
      <c r="I164" s="11"/>
    </row>
    <row r="165" spans="1:9" ht="30" x14ac:dyDescent="0.25">
      <c r="A165" s="51">
        <v>18</v>
      </c>
      <c r="B165" s="52" t="s">
        <v>225</v>
      </c>
      <c r="C165" s="51" t="s">
        <v>12</v>
      </c>
      <c r="D165" s="51">
        <v>20</v>
      </c>
      <c r="E165" s="115">
        <v>2.73</v>
      </c>
      <c r="F165" s="9">
        <f t="shared" si="6"/>
        <v>54.6</v>
      </c>
      <c r="G165" s="10">
        <v>0.06</v>
      </c>
      <c r="H165" s="11"/>
      <c r="I165" s="11"/>
    </row>
    <row r="166" spans="1:9" ht="30" x14ac:dyDescent="0.25">
      <c r="A166" s="51">
        <v>19</v>
      </c>
      <c r="B166" s="52" t="s">
        <v>226</v>
      </c>
      <c r="C166" s="51" t="s">
        <v>12</v>
      </c>
      <c r="D166" s="51">
        <v>30</v>
      </c>
      <c r="E166" s="115">
        <v>2.6</v>
      </c>
      <c r="F166" s="9">
        <f t="shared" si="6"/>
        <v>78</v>
      </c>
      <c r="G166" s="10">
        <v>0.06</v>
      </c>
      <c r="H166" s="11"/>
      <c r="I166" s="11"/>
    </row>
    <row r="167" spans="1:9" x14ac:dyDescent="0.25">
      <c r="A167" s="51">
        <v>20</v>
      </c>
      <c r="B167" s="52" t="s">
        <v>227</v>
      </c>
      <c r="C167" s="51" t="s">
        <v>12</v>
      </c>
      <c r="D167" s="51">
        <v>20</v>
      </c>
      <c r="E167" s="115">
        <v>8.18</v>
      </c>
      <c r="F167" s="9">
        <f t="shared" si="6"/>
        <v>163.6</v>
      </c>
      <c r="G167" s="10">
        <v>0.06</v>
      </c>
      <c r="H167" s="11"/>
      <c r="I167" s="11"/>
    </row>
    <row r="168" spans="1:9" x14ac:dyDescent="0.25">
      <c r="A168" s="51">
        <v>21</v>
      </c>
      <c r="B168" s="52" t="s">
        <v>228</v>
      </c>
      <c r="C168" s="51" t="s">
        <v>12</v>
      </c>
      <c r="D168" s="51">
        <v>40</v>
      </c>
      <c r="E168" s="115">
        <v>2.19</v>
      </c>
      <c r="F168" s="9">
        <f t="shared" si="6"/>
        <v>87.6</v>
      </c>
      <c r="G168" s="10">
        <v>0.06</v>
      </c>
      <c r="H168" s="11"/>
      <c r="I168" s="11"/>
    </row>
    <row r="169" spans="1:9" ht="45" x14ac:dyDescent="0.25">
      <c r="A169" s="51">
        <v>22</v>
      </c>
      <c r="B169" s="52" t="s">
        <v>229</v>
      </c>
      <c r="C169" s="51" t="s">
        <v>12</v>
      </c>
      <c r="D169" s="51">
        <v>7</v>
      </c>
      <c r="E169" s="115">
        <v>13.85</v>
      </c>
      <c r="F169" s="9">
        <f t="shared" si="6"/>
        <v>96.95</v>
      </c>
      <c r="G169" s="10">
        <v>0.06</v>
      </c>
      <c r="H169" s="11"/>
      <c r="I169" s="11"/>
    </row>
    <row r="170" spans="1:9" ht="45" x14ac:dyDescent="0.25">
      <c r="A170" s="51">
        <v>23</v>
      </c>
      <c r="B170" s="52" t="s">
        <v>230</v>
      </c>
      <c r="C170" s="51" t="s">
        <v>12</v>
      </c>
      <c r="D170" s="51">
        <v>3</v>
      </c>
      <c r="E170" s="115">
        <v>14.55</v>
      </c>
      <c r="F170" s="9">
        <f t="shared" si="6"/>
        <v>43.650000000000006</v>
      </c>
      <c r="G170" s="10">
        <v>0.06</v>
      </c>
      <c r="H170" s="11"/>
      <c r="I170" s="11"/>
    </row>
    <row r="171" spans="1:9" ht="30" x14ac:dyDescent="0.25">
      <c r="A171" s="51">
        <v>24</v>
      </c>
      <c r="B171" s="52" t="s">
        <v>231</v>
      </c>
      <c r="C171" s="51" t="s">
        <v>12</v>
      </c>
      <c r="D171" s="51">
        <v>20</v>
      </c>
      <c r="E171" s="115">
        <v>6.06</v>
      </c>
      <c r="F171" s="9">
        <f t="shared" si="6"/>
        <v>121.19999999999999</v>
      </c>
      <c r="G171" s="10">
        <v>0.06</v>
      </c>
      <c r="H171" s="11"/>
      <c r="I171" s="11"/>
    </row>
    <row r="172" spans="1:9" x14ac:dyDescent="0.25">
      <c r="A172" s="51">
        <v>25</v>
      </c>
      <c r="B172" s="52" t="s">
        <v>232</v>
      </c>
      <c r="C172" s="51" t="s">
        <v>12</v>
      </c>
      <c r="D172" s="51">
        <v>40</v>
      </c>
      <c r="E172" s="115">
        <v>7.14</v>
      </c>
      <c r="F172" s="9">
        <f t="shared" si="6"/>
        <v>285.59999999999997</v>
      </c>
      <c r="G172" s="10">
        <v>0.06</v>
      </c>
      <c r="H172" s="11"/>
      <c r="I172" s="11"/>
    </row>
    <row r="173" spans="1:9" x14ac:dyDescent="0.25">
      <c r="A173" s="51">
        <v>26</v>
      </c>
      <c r="B173" s="52" t="s">
        <v>233</v>
      </c>
      <c r="C173" s="51" t="s">
        <v>12</v>
      </c>
      <c r="D173" s="51">
        <v>5</v>
      </c>
      <c r="E173" s="115">
        <v>12.55</v>
      </c>
      <c r="F173" s="9">
        <f t="shared" si="6"/>
        <v>62.75</v>
      </c>
      <c r="G173" s="10">
        <v>0.06</v>
      </c>
      <c r="H173" s="11"/>
      <c r="I173" s="11"/>
    </row>
    <row r="174" spans="1:9" ht="30" x14ac:dyDescent="0.25">
      <c r="A174" s="51">
        <v>27</v>
      </c>
      <c r="B174" s="52" t="s">
        <v>234</v>
      </c>
      <c r="C174" s="51" t="s">
        <v>12</v>
      </c>
      <c r="D174" s="51">
        <v>20</v>
      </c>
      <c r="E174" s="115">
        <v>4.0999999999999996</v>
      </c>
      <c r="F174" s="9">
        <f t="shared" si="6"/>
        <v>82</v>
      </c>
      <c r="G174" s="10">
        <v>0.06</v>
      </c>
      <c r="H174" s="11"/>
      <c r="I174" s="11"/>
    </row>
    <row r="175" spans="1:9" ht="30" x14ac:dyDescent="0.25">
      <c r="A175" s="51">
        <v>28</v>
      </c>
      <c r="B175" s="52" t="s">
        <v>235</v>
      </c>
      <c r="C175" s="51" t="s">
        <v>12</v>
      </c>
      <c r="D175" s="51">
        <v>100</v>
      </c>
      <c r="E175" s="115">
        <v>3.01</v>
      </c>
      <c r="F175" s="9">
        <f t="shared" si="6"/>
        <v>301</v>
      </c>
      <c r="G175" s="10">
        <v>0.06</v>
      </c>
      <c r="H175" s="11"/>
      <c r="I175" s="11"/>
    </row>
    <row r="176" spans="1:9" x14ac:dyDescent="0.25">
      <c r="A176" s="51">
        <v>29</v>
      </c>
      <c r="B176" s="52" t="s">
        <v>236</v>
      </c>
      <c r="C176" s="51" t="s">
        <v>12</v>
      </c>
      <c r="D176" s="51">
        <v>10</v>
      </c>
      <c r="E176" s="115">
        <v>17.02</v>
      </c>
      <c r="F176" s="9">
        <f t="shared" si="6"/>
        <v>170.2</v>
      </c>
      <c r="G176" s="10">
        <v>0.06</v>
      </c>
      <c r="H176" s="11"/>
      <c r="I176" s="11"/>
    </row>
    <row r="177" spans="1:9" x14ac:dyDescent="0.25">
      <c r="A177" s="51">
        <v>30</v>
      </c>
      <c r="B177" s="52" t="s">
        <v>237</v>
      </c>
      <c r="C177" s="51" t="s">
        <v>12</v>
      </c>
      <c r="D177" s="51">
        <v>10</v>
      </c>
      <c r="E177" s="115">
        <v>26.12</v>
      </c>
      <c r="F177" s="9">
        <f t="shared" si="6"/>
        <v>261.2</v>
      </c>
      <c r="G177" s="10">
        <v>0.06</v>
      </c>
      <c r="H177" s="11"/>
      <c r="I177" s="11"/>
    </row>
    <row r="178" spans="1:9" ht="30" x14ac:dyDescent="0.25">
      <c r="A178" s="51">
        <v>31</v>
      </c>
      <c r="B178" s="52" t="s">
        <v>238</v>
      </c>
      <c r="C178" s="51" t="s">
        <v>12</v>
      </c>
      <c r="D178" s="51">
        <v>10</v>
      </c>
      <c r="E178" s="115">
        <v>36.56</v>
      </c>
      <c r="F178" s="9">
        <f t="shared" si="6"/>
        <v>365.6</v>
      </c>
      <c r="G178" s="10">
        <v>0.06</v>
      </c>
      <c r="H178" s="11"/>
      <c r="I178" s="11"/>
    </row>
    <row r="179" spans="1:9" ht="30" x14ac:dyDescent="0.25">
      <c r="A179" s="51">
        <v>32</v>
      </c>
      <c r="B179" s="52" t="s">
        <v>239</v>
      </c>
      <c r="C179" s="51" t="s">
        <v>12</v>
      </c>
      <c r="D179" s="51">
        <v>10</v>
      </c>
      <c r="E179" s="115">
        <v>5.0999999999999996</v>
      </c>
      <c r="F179" s="9">
        <f t="shared" si="6"/>
        <v>51</v>
      </c>
      <c r="G179" s="10">
        <v>0.06</v>
      </c>
      <c r="H179" s="11"/>
      <c r="I179" s="11"/>
    </row>
    <row r="180" spans="1:9" ht="30" x14ac:dyDescent="0.25">
      <c r="A180" s="51">
        <v>33</v>
      </c>
      <c r="B180" s="52" t="s">
        <v>240</v>
      </c>
      <c r="C180" s="51" t="s">
        <v>12</v>
      </c>
      <c r="D180" s="51">
        <v>15</v>
      </c>
      <c r="E180" s="115">
        <v>11.71</v>
      </c>
      <c r="F180" s="9">
        <f t="shared" si="6"/>
        <v>175.65</v>
      </c>
      <c r="G180" s="10">
        <v>0.06</v>
      </c>
      <c r="H180" s="11"/>
      <c r="I180" s="11"/>
    </row>
    <row r="181" spans="1:9" ht="30" x14ac:dyDescent="0.25">
      <c r="A181" s="51">
        <v>34</v>
      </c>
      <c r="B181" s="52" t="s">
        <v>241</v>
      </c>
      <c r="C181" s="51" t="s">
        <v>12</v>
      </c>
      <c r="D181" s="51">
        <v>12</v>
      </c>
      <c r="E181" s="115">
        <v>16.5</v>
      </c>
      <c r="F181" s="9">
        <f t="shared" si="6"/>
        <v>198</v>
      </c>
      <c r="G181" s="10">
        <v>0.06</v>
      </c>
      <c r="H181" s="11"/>
      <c r="I181" s="11"/>
    </row>
    <row r="182" spans="1:9" x14ac:dyDescent="0.25">
      <c r="A182" s="51">
        <v>35</v>
      </c>
      <c r="B182" s="52" t="s">
        <v>242</v>
      </c>
      <c r="C182" s="51" t="s">
        <v>12</v>
      </c>
      <c r="D182" s="51">
        <v>10</v>
      </c>
      <c r="E182" s="115">
        <v>11.1</v>
      </c>
      <c r="F182" s="9">
        <f t="shared" si="6"/>
        <v>111</v>
      </c>
      <c r="G182" s="10">
        <v>0.06</v>
      </c>
      <c r="H182" s="11"/>
      <c r="I182" s="11"/>
    </row>
    <row r="183" spans="1:9" ht="30" x14ac:dyDescent="0.25">
      <c r="A183" s="51">
        <v>36</v>
      </c>
      <c r="B183" s="52" t="s">
        <v>243</v>
      </c>
      <c r="C183" s="51" t="s">
        <v>12</v>
      </c>
      <c r="D183" s="51">
        <v>20</v>
      </c>
      <c r="E183" s="115">
        <v>5.97</v>
      </c>
      <c r="F183" s="9">
        <f t="shared" si="6"/>
        <v>119.39999999999999</v>
      </c>
      <c r="G183" s="10">
        <v>0.06</v>
      </c>
      <c r="H183" s="11"/>
      <c r="I183" s="11"/>
    </row>
    <row r="184" spans="1:9" ht="30" x14ac:dyDescent="0.25">
      <c r="A184" s="51">
        <v>37</v>
      </c>
      <c r="B184" s="52" t="s">
        <v>244</v>
      </c>
      <c r="C184" s="51" t="s">
        <v>12</v>
      </c>
      <c r="D184" s="51">
        <v>20</v>
      </c>
      <c r="E184" s="115">
        <v>8.7200000000000006</v>
      </c>
      <c r="F184" s="9">
        <f t="shared" si="6"/>
        <v>174.4</v>
      </c>
      <c r="G184" s="10">
        <v>0.06</v>
      </c>
      <c r="H184" s="11"/>
      <c r="I184" s="11"/>
    </row>
    <row r="185" spans="1:9" ht="30" x14ac:dyDescent="0.25">
      <c r="A185" s="51">
        <v>38</v>
      </c>
      <c r="B185" s="52" t="s">
        <v>245</v>
      </c>
      <c r="C185" s="51" t="s">
        <v>12</v>
      </c>
      <c r="D185" s="51">
        <v>300</v>
      </c>
      <c r="E185" s="115">
        <v>3.95</v>
      </c>
      <c r="F185" s="9">
        <f t="shared" si="6"/>
        <v>1185</v>
      </c>
      <c r="G185" s="10">
        <v>0.06</v>
      </c>
      <c r="H185" s="11"/>
      <c r="I185" s="11"/>
    </row>
    <row r="186" spans="1:9" ht="45" x14ac:dyDescent="0.25">
      <c r="A186" s="51">
        <v>39</v>
      </c>
      <c r="B186" s="52" t="s">
        <v>246</v>
      </c>
      <c r="C186" s="51" t="s">
        <v>12</v>
      </c>
      <c r="D186" s="51">
        <v>50</v>
      </c>
      <c r="E186" s="115">
        <v>7.16</v>
      </c>
      <c r="F186" s="9">
        <f t="shared" si="6"/>
        <v>358</v>
      </c>
      <c r="G186" s="10">
        <v>0.06</v>
      </c>
      <c r="H186" s="11"/>
      <c r="I186" s="11"/>
    </row>
    <row r="187" spans="1:9" ht="30" x14ac:dyDescent="0.25">
      <c r="A187" s="51">
        <v>40</v>
      </c>
      <c r="B187" s="52" t="s">
        <v>247</v>
      </c>
      <c r="C187" s="51" t="s">
        <v>12</v>
      </c>
      <c r="D187" s="51">
        <v>10</v>
      </c>
      <c r="E187" s="115">
        <v>11.77</v>
      </c>
      <c r="F187" s="9">
        <f t="shared" si="6"/>
        <v>117.69999999999999</v>
      </c>
      <c r="G187" s="10">
        <v>0.06</v>
      </c>
      <c r="H187" s="11"/>
      <c r="I187" s="11"/>
    </row>
    <row r="188" spans="1:9" ht="30" x14ac:dyDescent="0.25">
      <c r="A188" s="51">
        <v>41</v>
      </c>
      <c r="B188" s="52" t="s">
        <v>248</v>
      </c>
      <c r="C188" s="51" t="s">
        <v>12</v>
      </c>
      <c r="D188" s="51">
        <v>20</v>
      </c>
      <c r="E188" s="115">
        <v>10.17</v>
      </c>
      <c r="F188" s="9">
        <f t="shared" si="6"/>
        <v>203.4</v>
      </c>
      <c r="G188" s="10">
        <v>0.06</v>
      </c>
      <c r="H188" s="11"/>
      <c r="I188" s="11"/>
    </row>
    <row r="189" spans="1:9" ht="30" x14ac:dyDescent="0.25">
      <c r="A189" s="51">
        <v>42</v>
      </c>
      <c r="B189" s="52" t="s">
        <v>249</v>
      </c>
      <c r="C189" s="51" t="s">
        <v>12</v>
      </c>
      <c r="D189" s="51">
        <v>8</v>
      </c>
      <c r="E189" s="115">
        <v>12.9</v>
      </c>
      <c r="F189" s="9">
        <f t="shared" si="6"/>
        <v>103.2</v>
      </c>
      <c r="G189" s="10">
        <v>0.06</v>
      </c>
      <c r="H189" s="11"/>
      <c r="I189" s="11"/>
    </row>
    <row r="190" spans="1:9" ht="30" x14ac:dyDescent="0.25">
      <c r="A190" s="51">
        <v>43</v>
      </c>
      <c r="B190" s="52" t="s">
        <v>250</v>
      </c>
      <c r="C190" s="51" t="s">
        <v>12</v>
      </c>
      <c r="D190" s="51">
        <v>100</v>
      </c>
      <c r="E190" s="115">
        <v>8.4499999999999993</v>
      </c>
      <c r="F190" s="9">
        <f t="shared" si="6"/>
        <v>844.99999999999989</v>
      </c>
      <c r="G190" s="10">
        <v>0.06</v>
      </c>
      <c r="H190" s="11"/>
      <c r="I190" s="11"/>
    </row>
    <row r="191" spans="1:9" x14ac:dyDescent="0.25">
      <c r="A191" s="51">
        <v>44</v>
      </c>
      <c r="B191" s="52" t="s">
        <v>251</v>
      </c>
      <c r="C191" s="51" t="s">
        <v>12</v>
      </c>
      <c r="D191" s="51">
        <v>24</v>
      </c>
      <c r="E191" s="115">
        <v>2.08</v>
      </c>
      <c r="F191" s="9">
        <f t="shared" si="6"/>
        <v>49.92</v>
      </c>
      <c r="G191" s="10">
        <v>0.06</v>
      </c>
      <c r="H191" s="11"/>
      <c r="I191" s="11"/>
    </row>
    <row r="192" spans="1:9" ht="30" x14ac:dyDescent="0.25">
      <c r="A192" s="51">
        <v>45</v>
      </c>
      <c r="B192" s="52" t="s">
        <v>252</v>
      </c>
      <c r="C192" s="51" t="s">
        <v>12</v>
      </c>
      <c r="D192" s="51">
        <v>20</v>
      </c>
      <c r="E192" s="115">
        <v>15.05</v>
      </c>
      <c r="F192" s="9">
        <f t="shared" si="6"/>
        <v>301</v>
      </c>
      <c r="G192" s="10">
        <v>0.06</v>
      </c>
      <c r="H192" s="11"/>
      <c r="I192" s="11"/>
    </row>
    <row r="193" spans="1:9" ht="30" x14ac:dyDescent="0.25">
      <c r="A193" s="51">
        <v>46</v>
      </c>
      <c r="B193" s="52" t="s">
        <v>253</v>
      </c>
      <c r="C193" s="51" t="s">
        <v>12</v>
      </c>
      <c r="D193" s="51">
        <v>8</v>
      </c>
      <c r="E193" s="115">
        <v>5.4</v>
      </c>
      <c r="F193" s="9">
        <f t="shared" si="6"/>
        <v>43.2</v>
      </c>
      <c r="G193" s="10">
        <v>0.06</v>
      </c>
      <c r="H193" s="11"/>
      <c r="I193" s="11"/>
    </row>
    <row r="194" spans="1:9" ht="30" x14ac:dyDescent="0.25">
      <c r="A194" s="51">
        <v>47</v>
      </c>
      <c r="B194" s="52" t="s">
        <v>254</v>
      </c>
      <c r="C194" s="51" t="s">
        <v>12</v>
      </c>
      <c r="D194" s="51">
        <v>10</v>
      </c>
      <c r="E194" s="115">
        <v>5.39</v>
      </c>
      <c r="F194" s="9">
        <f t="shared" si="6"/>
        <v>53.9</v>
      </c>
      <c r="G194" s="10">
        <v>0.06</v>
      </c>
      <c r="H194" s="11"/>
      <c r="I194" s="11"/>
    </row>
    <row r="195" spans="1:9" ht="45" x14ac:dyDescent="0.25">
      <c r="A195" s="51">
        <v>48</v>
      </c>
      <c r="B195" s="52" t="s">
        <v>255</v>
      </c>
      <c r="C195" s="51" t="s">
        <v>12</v>
      </c>
      <c r="D195" s="51">
        <v>40</v>
      </c>
      <c r="E195" s="115">
        <v>7.55</v>
      </c>
      <c r="F195" s="9">
        <f t="shared" si="6"/>
        <v>302</v>
      </c>
      <c r="G195" s="10">
        <v>0.06</v>
      </c>
      <c r="H195" s="11"/>
      <c r="I195" s="11"/>
    </row>
    <row r="196" spans="1:9" x14ac:dyDescent="0.25">
      <c r="A196" s="51">
        <v>49</v>
      </c>
      <c r="B196" s="52" t="s">
        <v>256</v>
      </c>
      <c r="C196" s="51" t="s">
        <v>12</v>
      </c>
      <c r="D196" s="51">
        <v>20</v>
      </c>
      <c r="E196" s="115">
        <v>17.260000000000002</v>
      </c>
      <c r="F196" s="9">
        <f t="shared" si="6"/>
        <v>345.20000000000005</v>
      </c>
      <c r="G196" s="10">
        <v>0.06</v>
      </c>
      <c r="H196" s="11"/>
      <c r="I196" s="11"/>
    </row>
    <row r="197" spans="1:9" x14ac:dyDescent="0.25">
      <c r="A197" s="51"/>
      <c r="B197" s="52"/>
      <c r="C197" s="51"/>
      <c r="D197" s="50">
        <f>SUM(D148:D196)</f>
        <v>1576</v>
      </c>
      <c r="E197" s="115"/>
      <c r="F197" s="9"/>
      <c r="G197" s="10"/>
      <c r="H197" s="11"/>
      <c r="I197" s="11"/>
    </row>
    <row r="198" spans="1:9" x14ac:dyDescent="0.25">
      <c r="A198" s="13"/>
      <c r="B198" s="12"/>
      <c r="C198" s="13"/>
      <c r="D198" s="129" t="s">
        <v>31</v>
      </c>
      <c r="E198" s="130"/>
      <c r="F198" s="16">
        <f>SUM(F148:F196)</f>
        <v>10095.369999999999</v>
      </c>
      <c r="G198" s="15"/>
      <c r="H198" s="11"/>
      <c r="I198" s="11"/>
    </row>
    <row r="199" spans="1:9" x14ac:dyDescent="0.25">
      <c r="A199" s="13"/>
      <c r="B199" s="12"/>
      <c r="C199" s="13"/>
      <c r="D199" s="129" t="s">
        <v>32</v>
      </c>
      <c r="E199" s="130"/>
      <c r="F199" s="16">
        <f>F198*6%</f>
        <v>605.72219999999993</v>
      </c>
      <c r="G199" s="15"/>
      <c r="H199" s="11"/>
      <c r="I199" s="11"/>
    </row>
    <row r="200" spans="1:9" x14ac:dyDescent="0.25">
      <c r="A200" s="13"/>
      <c r="B200" s="12"/>
      <c r="C200" s="13"/>
      <c r="D200" s="129" t="s">
        <v>33</v>
      </c>
      <c r="E200" s="130"/>
      <c r="F200" s="16">
        <f>SUM(F198:F199)</f>
        <v>10701.092199999999</v>
      </c>
      <c r="G200" s="15"/>
      <c r="H200" s="11"/>
      <c r="I200" s="11"/>
    </row>
    <row r="201" spans="1:9" x14ac:dyDescent="0.25">
      <c r="A201" s="51">
        <v>50</v>
      </c>
      <c r="B201" s="52" t="s">
        <v>257</v>
      </c>
      <c r="C201" s="51" t="s">
        <v>12</v>
      </c>
      <c r="D201" s="51">
        <v>50</v>
      </c>
      <c r="E201" s="115">
        <v>1.33</v>
      </c>
      <c r="F201" s="53">
        <f>D201*E201</f>
        <v>66.5</v>
      </c>
      <c r="G201" s="10">
        <v>0.13</v>
      </c>
      <c r="H201" s="11"/>
      <c r="I201" s="11"/>
    </row>
    <row r="202" spans="1:9" ht="30" x14ac:dyDescent="0.25">
      <c r="A202" s="51">
        <v>51</v>
      </c>
      <c r="B202" s="52" t="s">
        <v>258</v>
      </c>
      <c r="C202" s="51" t="s">
        <v>12</v>
      </c>
      <c r="D202" s="51">
        <v>100</v>
      </c>
      <c r="E202" s="115">
        <v>3.1</v>
      </c>
      <c r="F202" s="53">
        <f t="shared" ref="F202:F203" si="7">D202*E202</f>
        <v>310</v>
      </c>
      <c r="G202" s="10">
        <v>0.13</v>
      </c>
      <c r="H202" s="11"/>
      <c r="I202" s="11"/>
    </row>
    <row r="203" spans="1:9" x14ac:dyDescent="0.25">
      <c r="A203" s="51">
        <v>52</v>
      </c>
      <c r="B203" s="52" t="s">
        <v>259</v>
      </c>
      <c r="C203" s="51" t="s">
        <v>12</v>
      </c>
      <c r="D203" s="51">
        <v>40</v>
      </c>
      <c r="E203" s="115">
        <v>1.77</v>
      </c>
      <c r="F203" s="53">
        <f t="shared" si="7"/>
        <v>70.8</v>
      </c>
      <c r="G203" s="10">
        <v>0.13</v>
      </c>
      <c r="H203" s="11"/>
      <c r="I203" s="11"/>
    </row>
    <row r="204" spans="1:9" x14ac:dyDescent="0.25">
      <c r="A204" s="51"/>
      <c r="B204" s="52"/>
      <c r="C204" s="51"/>
      <c r="D204" s="50">
        <f>SUM(D201:D203)</f>
        <v>190</v>
      </c>
      <c r="E204" s="115"/>
      <c r="F204" s="53"/>
      <c r="G204" s="10"/>
      <c r="H204" s="11"/>
      <c r="I204" s="11"/>
    </row>
    <row r="205" spans="1:9" x14ac:dyDescent="0.25">
      <c r="A205" s="13"/>
      <c r="B205" s="12"/>
      <c r="C205" s="13"/>
      <c r="D205" s="129" t="s">
        <v>31</v>
      </c>
      <c r="E205" s="130"/>
      <c r="F205" s="16">
        <f>SUM(F201:F203)</f>
        <v>447.3</v>
      </c>
      <c r="G205" s="15"/>
      <c r="H205" s="11"/>
      <c r="I205" s="11"/>
    </row>
    <row r="206" spans="1:9" x14ac:dyDescent="0.25">
      <c r="A206" s="13"/>
      <c r="B206" s="12"/>
      <c r="C206" s="13"/>
      <c r="D206" s="129" t="s">
        <v>45</v>
      </c>
      <c r="E206" s="130"/>
      <c r="F206" s="16">
        <f>F205*13%</f>
        <v>58.149000000000001</v>
      </c>
      <c r="G206" s="15"/>
      <c r="H206" s="11"/>
      <c r="I206" s="11"/>
    </row>
    <row r="207" spans="1:9" x14ac:dyDescent="0.25">
      <c r="A207" s="13"/>
      <c r="B207" s="12"/>
      <c r="C207" s="13"/>
      <c r="D207" s="129" t="s">
        <v>33</v>
      </c>
      <c r="E207" s="130"/>
      <c r="F207" s="16">
        <f>SUM(F205:F206)</f>
        <v>505.44900000000001</v>
      </c>
      <c r="G207" s="15"/>
      <c r="H207" s="11"/>
      <c r="I207" s="11"/>
    </row>
    <row r="208" spans="1:9" x14ac:dyDescent="0.25">
      <c r="A208" s="51">
        <v>53</v>
      </c>
      <c r="B208" s="52" t="s">
        <v>260</v>
      </c>
      <c r="C208" s="51" t="s">
        <v>12</v>
      </c>
      <c r="D208" s="51">
        <v>100</v>
      </c>
      <c r="E208" s="115">
        <v>20.16</v>
      </c>
      <c r="F208" s="53">
        <f>D208*E208</f>
        <v>2016</v>
      </c>
      <c r="G208" s="10">
        <v>0.24</v>
      </c>
      <c r="H208" s="11"/>
      <c r="I208" s="11"/>
    </row>
    <row r="209" spans="1:9" ht="30" x14ac:dyDescent="0.25">
      <c r="A209" s="51">
        <v>54</v>
      </c>
      <c r="B209" s="52" t="s">
        <v>261</v>
      </c>
      <c r="C209" s="51" t="s">
        <v>12</v>
      </c>
      <c r="D209" s="51">
        <v>30</v>
      </c>
      <c r="E209" s="115">
        <v>22.58</v>
      </c>
      <c r="F209" s="53">
        <f t="shared" ref="F209:F213" si="8">D209*E209</f>
        <v>677.4</v>
      </c>
      <c r="G209" s="10">
        <v>0.24</v>
      </c>
      <c r="H209" s="11"/>
      <c r="I209" s="11"/>
    </row>
    <row r="210" spans="1:9" x14ac:dyDescent="0.25">
      <c r="A210" s="51">
        <v>55</v>
      </c>
      <c r="B210" s="52" t="s">
        <v>262</v>
      </c>
      <c r="C210" s="51" t="s">
        <v>12</v>
      </c>
      <c r="D210" s="51">
        <v>108</v>
      </c>
      <c r="E210" s="115">
        <v>4.8099999999999996</v>
      </c>
      <c r="F210" s="53">
        <f t="shared" si="8"/>
        <v>519.4799999999999</v>
      </c>
      <c r="G210" s="10">
        <v>0.24</v>
      </c>
      <c r="H210" s="11"/>
      <c r="I210" s="11"/>
    </row>
    <row r="211" spans="1:9" x14ac:dyDescent="0.25">
      <c r="A211" s="51">
        <v>56</v>
      </c>
      <c r="B211" s="52" t="s">
        <v>263</v>
      </c>
      <c r="C211" s="51" t="s">
        <v>12</v>
      </c>
      <c r="D211" s="51">
        <v>50</v>
      </c>
      <c r="E211" s="115">
        <v>3.15</v>
      </c>
      <c r="F211" s="53">
        <f t="shared" si="8"/>
        <v>157.5</v>
      </c>
      <c r="G211" s="10">
        <v>0.24</v>
      </c>
      <c r="H211" s="11"/>
      <c r="I211" s="11"/>
    </row>
    <row r="212" spans="1:9" x14ac:dyDescent="0.25">
      <c r="A212" s="51">
        <v>57</v>
      </c>
      <c r="B212" s="52" t="s">
        <v>264</v>
      </c>
      <c r="C212" s="51" t="s">
        <v>12</v>
      </c>
      <c r="D212" s="51">
        <v>100</v>
      </c>
      <c r="E212" s="115">
        <v>5.97</v>
      </c>
      <c r="F212" s="53">
        <f t="shared" si="8"/>
        <v>597</v>
      </c>
      <c r="G212" s="10">
        <v>0.24</v>
      </c>
      <c r="H212" s="11"/>
      <c r="I212" s="11"/>
    </row>
    <row r="213" spans="1:9" x14ac:dyDescent="0.25">
      <c r="A213" s="51">
        <v>58</v>
      </c>
      <c r="B213" s="52" t="s">
        <v>265</v>
      </c>
      <c r="C213" s="51" t="s">
        <v>12</v>
      </c>
      <c r="D213" s="51">
        <v>100</v>
      </c>
      <c r="E213" s="115">
        <v>7.58</v>
      </c>
      <c r="F213" s="53">
        <f t="shared" si="8"/>
        <v>758</v>
      </c>
      <c r="G213" s="10">
        <v>0.24</v>
      </c>
      <c r="H213" s="11"/>
      <c r="I213" s="11"/>
    </row>
    <row r="214" spans="1:9" x14ac:dyDescent="0.25">
      <c r="A214" s="51"/>
      <c r="B214" s="52"/>
      <c r="C214" s="51"/>
      <c r="D214" s="50">
        <f>SUM(D208:D213)</f>
        <v>488</v>
      </c>
      <c r="E214" s="115"/>
      <c r="F214" s="53"/>
      <c r="G214" s="10"/>
      <c r="H214" s="11"/>
      <c r="I214" s="11"/>
    </row>
    <row r="215" spans="1:9" x14ac:dyDescent="0.25">
      <c r="A215" s="13"/>
      <c r="B215" s="12"/>
      <c r="C215" s="13"/>
      <c r="D215" s="129" t="s">
        <v>31</v>
      </c>
      <c r="E215" s="130"/>
      <c r="F215" s="16">
        <f>SUM(F208:F213)</f>
        <v>4725.38</v>
      </c>
      <c r="G215" s="15"/>
      <c r="H215" s="11"/>
      <c r="I215" s="11"/>
    </row>
    <row r="216" spans="1:9" x14ac:dyDescent="0.25">
      <c r="A216" s="13"/>
      <c r="B216" s="12"/>
      <c r="C216" s="13"/>
      <c r="D216" s="129" t="s">
        <v>51</v>
      </c>
      <c r="E216" s="130"/>
      <c r="F216" s="16">
        <f>F215*24%</f>
        <v>1134.0912000000001</v>
      </c>
      <c r="G216" s="15"/>
      <c r="H216" s="11"/>
      <c r="I216" s="11"/>
    </row>
    <row r="217" spans="1:9" x14ac:dyDescent="0.25">
      <c r="A217" s="13"/>
      <c r="B217" s="12"/>
      <c r="C217" s="13"/>
      <c r="D217" s="129" t="s">
        <v>33</v>
      </c>
      <c r="E217" s="130"/>
      <c r="F217" s="16">
        <f>SUM(F215:F216)</f>
        <v>5859.4712</v>
      </c>
      <c r="G217" s="15"/>
      <c r="H217" s="11"/>
      <c r="I217" s="11"/>
    </row>
    <row r="218" spans="1:9" x14ac:dyDescent="0.25">
      <c r="A218" s="54"/>
      <c r="B218" s="55"/>
      <c r="C218" s="54"/>
      <c r="D218" s="146" t="s">
        <v>266</v>
      </c>
      <c r="E218" s="147"/>
      <c r="F218" s="56">
        <f>F198+F205+F215</f>
        <v>15268.05</v>
      </c>
      <c r="G218" s="15"/>
      <c r="H218" s="23">
        <f>F215+F205+F198</f>
        <v>15268.05</v>
      </c>
      <c r="I218" s="11"/>
    </row>
    <row r="219" spans="1:9" x14ac:dyDescent="0.25">
      <c r="A219" s="54"/>
      <c r="B219" s="55"/>
      <c r="C219" s="54"/>
      <c r="D219" s="146" t="s">
        <v>32</v>
      </c>
      <c r="E219" s="147"/>
      <c r="F219" s="56">
        <f>F199</f>
        <v>605.72219999999993</v>
      </c>
      <c r="G219" s="15"/>
      <c r="H219" s="11"/>
      <c r="I219" s="11"/>
    </row>
    <row r="220" spans="1:9" x14ac:dyDescent="0.25">
      <c r="A220" s="54"/>
      <c r="B220" s="55"/>
      <c r="C220" s="54"/>
      <c r="D220" s="146" t="s">
        <v>45</v>
      </c>
      <c r="E220" s="147"/>
      <c r="F220" s="56">
        <f>F206</f>
        <v>58.149000000000001</v>
      </c>
      <c r="G220" s="15"/>
      <c r="H220" s="11"/>
      <c r="I220" s="11"/>
    </row>
    <row r="221" spans="1:9" x14ac:dyDescent="0.25">
      <c r="A221" s="54"/>
      <c r="B221" s="55"/>
      <c r="C221" s="54"/>
      <c r="D221" s="146" t="s">
        <v>51</v>
      </c>
      <c r="E221" s="147"/>
      <c r="F221" s="56">
        <f>F216</f>
        <v>1134.0912000000001</v>
      </c>
      <c r="G221" s="15"/>
      <c r="H221" s="11"/>
      <c r="I221" s="11"/>
    </row>
    <row r="222" spans="1:9" x14ac:dyDescent="0.25">
      <c r="A222" s="54"/>
      <c r="B222" s="55"/>
      <c r="C222" s="54"/>
      <c r="D222" s="146" t="s">
        <v>33</v>
      </c>
      <c r="E222" s="147"/>
      <c r="F222" s="56">
        <f>SUM(F218:F221)</f>
        <v>17066.0124</v>
      </c>
      <c r="G222" s="15"/>
      <c r="H222" s="11"/>
      <c r="I222" s="23">
        <f>F217+F207+F200</f>
        <v>17066.0124</v>
      </c>
    </row>
    <row r="223" spans="1:9" x14ac:dyDescent="0.25">
      <c r="A223" s="143" t="s">
        <v>267</v>
      </c>
      <c r="B223" s="144"/>
      <c r="C223" s="144"/>
      <c r="D223" s="144"/>
      <c r="E223" s="144"/>
      <c r="F223" s="145"/>
      <c r="G223" s="24"/>
      <c r="H223" s="19"/>
      <c r="I223" s="19"/>
    </row>
    <row r="224" spans="1:9" ht="30" x14ac:dyDescent="0.25">
      <c r="A224" s="57" t="s">
        <v>1</v>
      </c>
      <c r="B224" s="57" t="s">
        <v>2</v>
      </c>
      <c r="C224" s="57" t="s">
        <v>3</v>
      </c>
      <c r="D224" s="58" t="s">
        <v>31</v>
      </c>
      <c r="E224" s="4" t="s">
        <v>5</v>
      </c>
      <c r="F224" s="4" t="s">
        <v>6</v>
      </c>
      <c r="G224" s="5" t="s">
        <v>7</v>
      </c>
    </row>
    <row r="225" spans="1:7" x14ac:dyDescent="0.25">
      <c r="A225" s="59">
        <v>1</v>
      </c>
      <c r="B225" s="37" t="s">
        <v>268</v>
      </c>
      <c r="C225" s="36" t="s">
        <v>12</v>
      </c>
      <c r="D225" s="59">
        <v>16</v>
      </c>
      <c r="E225" s="114">
        <v>11.21</v>
      </c>
      <c r="F225" s="60">
        <f>D225*E225</f>
        <v>179.36</v>
      </c>
      <c r="G225" s="61">
        <v>0.06</v>
      </c>
    </row>
    <row r="226" spans="1:7" ht="30" x14ac:dyDescent="0.25">
      <c r="A226" s="36">
        <v>2</v>
      </c>
      <c r="B226" s="37" t="s">
        <v>269</v>
      </c>
      <c r="C226" s="36" t="s">
        <v>12</v>
      </c>
      <c r="D226" s="59">
        <v>2</v>
      </c>
      <c r="E226" s="114">
        <v>2.0499999999999998</v>
      </c>
      <c r="F226" s="60">
        <f t="shared" ref="F226:F243" si="9">D226*E226</f>
        <v>4.0999999999999996</v>
      </c>
      <c r="G226" s="61">
        <v>0.06</v>
      </c>
    </row>
    <row r="227" spans="1:7" ht="30" x14ac:dyDescent="0.25">
      <c r="A227" s="59">
        <v>3</v>
      </c>
      <c r="B227" s="37" t="s">
        <v>132</v>
      </c>
      <c r="C227" s="36" t="s">
        <v>12</v>
      </c>
      <c r="D227" s="59">
        <v>16</v>
      </c>
      <c r="E227" s="114">
        <v>6.52</v>
      </c>
      <c r="F227" s="60">
        <f t="shared" si="9"/>
        <v>104.32</v>
      </c>
      <c r="G227" s="61">
        <v>0.06</v>
      </c>
    </row>
    <row r="228" spans="1:7" x14ac:dyDescent="0.25">
      <c r="A228" s="59">
        <v>4</v>
      </c>
      <c r="B228" s="62" t="s">
        <v>270</v>
      </c>
      <c r="C228" s="63" t="s">
        <v>12</v>
      </c>
      <c r="D228" s="59">
        <v>7</v>
      </c>
      <c r="E228" s="114">
        <v>8.9600000000000009</v>
      </c>
      <c r="F228" s="60">
        <f t="shared" si="9"/>
        <v>62.720000000000006</v>
      </c>
      <c r="G228" s="61">
        <v>0.06</v>
      </c>
    </row>
    <row r="229" spans="1:7" ht="30" x14ac:dyDescent="0.25">
      <c r="A229" s="36">
        <v>5</v>
      </c>
      <c r="B229" s="37" t="s">
        <v>271</v>
      </c>
      <c r="C229" s="36" t="s">
        <v>47</v>
      </c>
      <c r="D229" s="59">
        <v>200</v>
      </c>
      <c r="E229" s="114">
        <v>5.66</v>
      </c>
      <c r="F229" s="60">
        <f t="shared" si="9"/>
        <v>1132</v>
      </c>
      <c r="G229" s="61">
        <v>0.06</v>
      </c>
    </row>
    <row r="230" spans="1:7" ht="30" x14ac:dyDescent="0.25">
      <c r="A230" s="59">
        <v>6</v>
      </c>
      <c r="B230" s="37" t="s">
        <v>272</v>
      </c>
      <c r="C230" s="36" t="s">
        <v>47</v>
      </c>
      <c r="D230" s="59">
        <v>60</v>
      </c>
      <c r="E230" s="114">
        <v>5.66</v>
      </c>
      <c r="F230" s="60">
        <f t="shared" si="9"/>
        <v>339.6</v>
      </c>
      <c r="G230" s="61">
        <v>0.06</v>
      </c>
    </row>
    <row r="231" spans="1:7" ht="30" x14ac:dyDescent="0.25">
      <c r="A231" s="59">
        <v>7</v>
      </c>
      <c r="B231" s="37" t="s">
        <v>273</v>
      </c>
      <c r="C231" s="36" t="s">
        <v>47</v>
      </c>
      <c r="D231" s="59">
        <v>40</v>
      </c>
      <c r="E231" s="114">
        <v>5.66</v>
      </c>
      <c r="F231" s="60">
        <f t="shared" si="9"/>
        <v>226.4</v>
      </c>
      <c r="G231" s="61">
        <v>0.06</v>
      </c>
    </row>
    <row r="232" spans="1:7" ht="30" x14ac:dyDescent="0.25">
      <c r="A232" s="36">
        <v>8</v>
      </c>
      <c r="B232" s="37" t="s">
        <v>274</v>
      </c>
      <c r="C232" s="36" t="s">
        <v>12</v>
      </c>
      <c r="D232" s="59">
        <v>8</v>
      </c>
      <c r="E232" s="114">
        <v>6.35</v>
      </c>
      <c r="F232" s="60">
        <f t="shared" si="9"/>
        <v>50.8</v>
      </c>
      <c r="G232" s="61">
        <v>0.06</v>
      </c>
    </row>
    <row r="233" spans="1:7" ht="30" x14ac:dyDescent="0.25">
      <c r="A233" s="59">
        <v>9</v>
      </c>
      <c r="B233" s="37" t="s">
        <v>275</v>
      </c>
      <c r="C233" s="36" t="s">
        <v>145</v>
      </c>
      <c r="D233" s="59">
        <v>7</v>
      </c>
      <c r="E233" s="114">
        <v>12.26</v>
      </c>
      <c r="F233" s="60">
        <f t="shared" si="9"/>
        <v>85.82</v>
      </c>
      <c r="G233" s="61">
        <v>0.06</v>
      </c>
    </row>
    <row r="234" spans="1:7" ht="30" x14ac:dyDescent="0.25">
      <c r="A234" s="59">
        <v>10</v>
      </c>
      <c r="B234" s="37" t="s">
        <v>276</v>
      </c>
      <c r="C234" s="36" t="s">
        <v>12</v>
      </c>
      <c r="D234" s="59">
        <v>2</v>
      </c>
      <c r="E234" s="114">
        <v>10.31</v>
      </c>
      <c r="F234" s="60">
        <f t="shared" si="9"/>
        <v>20.62</v>
      </c>
      <c r="G234" s="61">
        <v>0.06</v>
      </c>
    </row>
    <row r="235" spans="1:7" ht="30" x14ac:dyDescent="0.25">
      <c r="A235" s="36">
        <v>11</v>
      </c>
      <c r="B235" s="37" t="s">
        <v>277</v>
      </c>
      <c r="C235" s="36" t="s">
        <v>12</v>
      </c>
      <c r="D235" s="59">
        <v>2</v>
      </c>
      <c r="E235" s="114">
        <v>5.24</v>
      </c>
      <c r="F235" s="60">
        <f t="shared" si="9"/>
        <v>10.48</v>
      </c>
      <c r="G235" s="61">
        <v>0.06</v>
      </c>
    </row>
    <row r="236" spans="1:7" ht="45" x14ac:dyDescent="0.25">
      <c r="A236" s="59">
        <v>12</v>
      </c>
      <c r="B236" s="37" t="s">
        <v>26</v>
      </c>
      <c r="C236" s="36" t="s">
        <v>12</v>
      </c>
      <c r="D236" s="59">
        <v>2</v>
      </c>
      <c r="E236" s="114">
        <v>2.79</v>
      </c>
      <c r="F236" s="60">
        <f t="shared" si="9"/>
        <v>5.58</v>
      </c>
      <c r="G236" s="61">
        <v>0.06</v>
      </c>
    </row>
    <row r="237" spans="1:7" ht="30" x14ac:dyDescent="0.25">
      <c r="A237" s="59">
        <v>13</v>
      </c>
      <c r="B237" s="37" t="s">
        <v>278</v>
      </c>
      <c r="C237" s="36" t="s">
        <v>12</v>
      </c>
      <c r="D237" s="59">
        <v>2</v>
      </c>
      <c r="E237" s="114">
        <v>7.36</v>
      </c>
      <c r="F237" s="60">
        <f t="shared" si="9"/>
        <v>14.72</v>
      </c>
      <c r="G237" s="61">
        <v>0.06</v>
      </c>
    </row>
    <row r="238" spans="1:7" ht="30" x14ac:dyDescent="0.25">
      <c r="A238" s="36">
        <v>14</v>
      </c>
      <c r="B238" s="37" t="s">
        <v>279</v>
      </c>
      <c r="C238" s="36" t="s">
        <v>12</v>
      </c>
      <c r="D238" s="59">
        <v>48</v>
      </c>
      <c r="E238" s="114">
        <v>3.27</v>
      </c>
      <c r="F238" s="60">
        <f t="shared" si="9"/>
        <v>156.96</v>
      </c>
      <c r="G238" s="61">
        <v>0.06</v>
      </c>
    </row>
    <row r="239" spans="1:7" ht="30" x14ac:dyDescent="0.25">
      <c r="A239" s="59">
        <v>15</v>
      </c>
      <c r="B239" s="37" t="s">
        <v>151</v>
      </c>
      <c r="C239" s="36" t="s">
        <v>145</v>
      </c>
      <c r="D239" s="59">
        <v>6</v>
      </c>
      <c r="E239" s="114">
        <v>2.83</v>
      </c>
      <c r="F239" s="60">
        <f t="shared" si="9"/>
        <v>16.98</v>
      </c>
      <c r="G239" s="61">
        <v>0.06</v>
      </c>
    </row>
    <row r="240" spans="1:7" x14ac:dyDescent="0.25">
      <c r="A240" s="59">
        <v>16</v>
      </c>
      <c r="B240" s="62" t="s">
        <v>28</v>
      </c>
      <c r="C240" s="63" t="s">
        <v>12</v>
      </c>
      <c r="D240" s="59">
        <v>2</v>
      </c>
      <c r="E240" s="114">
        <v>3.3</v>
      </c>
      <c r="F240" s="60">
        <f t="shared" si="9"/>
        <v>6.6</v>
      </c>
      <c r="G240" s="61">
        <v>0.06</v>
      </c>
    </row>
    <row r="241" spans="1:9" ht="45" x14ac:dyDescent="0.25">
      <c r="A241" s="36">
        <v>17</v>
      </c>
      <c r="B241" s="37" t="s">
        <v>280</v>
      </c>
      <c r="C241" s="36" t="s">
        <v>12</v>
      </c>
      <c r="D241" s="59">
        <v>25</v>
      </c>
      <c r="E241" s="114">
        <v>19.36</v>
      </c>
      <c r="F241" s="60">
        <f t="shared" si="9"/>
        <v>484</v>
      </c>
      <c r="G241" s="61">
        <v>0.06</v>
      </c>
    </row>
    <row r="242" spans="1:9" ht="30" x14ac:dyDescent="0.25">
      <c r="A242" s="59">
        <v>18</v>
      </c>
      <c r="B242" s="37" t="s">
        <v>281</v>
      </c>
      <c r="C242" s="36" t="s">
        <v>145</v>
      </c>
      <c r="D242" s="59">
        <v>2</v>
      </c>
      <c r="E242" s="114">
        <v>17.260000000000002</v>
      </c>
      <c r="F242" s="60">
        <f t="shared" si="9"/>
        <v>34.520000000000003</v>
      </c>
      <c r="G242" s="61">
        <v>0.06</v>
      </c>
    </row>
    <row r="243" spans="1:9" x14ac:dyDescent="0.25">
      <c r="A243" s="59">
        <v>19</v>
      </c>
      <c r="B243" s="37" t="s">
        <v>282</v>
      </c>
      <c r="C243" s="36" t="s">
        <v>12</v>
      </c>
      <c r="D243" s="59">
        <v>10</v>
      </c>
      <c r="E243" s="114">
        <v>20</v>
      </c>
      <c r="F243" s="60">
        <f t="shared" si="9"/>
        <v>200</v>
      </c>
      <c r="G243" s="61">
        <v>0.06</v>
      </c>
    </row>
    <row r="244" spans="1:9" x14ac:dyDescent="0.25">
      <c r="A244" s="59"/>
      <c r="B244" s="37"/>
      <c r="C244" s="36"/>
      <c r="D244" s="122">
        <f>SUM(D225:D243)</f>
        <v>457</v>
      </c>
      <c r="E244" s="114"/>
      <c r="F244" s="60"/>
      <c r="G244" s="61"/>
    </row>
    <row r="245" spans="1:9" x14ac:dyDescent="0.25">
      <c r="A245" s="13"/>
      <c r="B245" s="12"/>
      <c r="C245" s="13"/>
      <c r="D245" s="129" t="s">
        <v>31</v>
      </c>
      <c r="E245" s="130"/>
      <c r="F245" s="16">
        <f>SUM(F225:F243)</f>
        <v>3135.58</v>
      </c>
      <c r="G245" s="15"/>
      <c r="H245" s="11"/>
      <c r="I245" s="11"/>
    </row>
    <row r="246" spans="1:9" x14ac:dyDescent="0.25">
      <c r="A246" s="13"/>
      <c r="B246" s="12"/>
      <c r="C246" s="13"/>
      <c r="D246" s="129" t="s">
        <v>32</v>
      </c>
      <c r="E246" s="130"/>
      <c r="F246" s="16">
        <f>F245*6%</f>
        <v>188.13479999999998</v>
      </c>
      <c r="G246" s="15"/>
      <c r="H246" s="11"/>
      <c r="I246" s="11"/>
    </row>
    <row r="247" spans="1:9" x14ac:dyDescent="0.25">
      <c r="A247" s="13"/>
      <c r="B247" s="12"/>
      <c r="C247" s="13"/>
      <c r="D247" s="129" t="s">
        <v>33</v>
      </c>
      <c r="E247" s="130"/>
      <c r="F247" s="16">
        <f>SUM(F245:F246)</f>
        <v>3323.7147999999997</v>
      </c>
      <c r="G247" s="15"/>
      <c r="H247" s="11"/>
      <c r="I247" s="11"/>
    </row>
    <row r="248" spans="1:9" x14ac:dyDescent="0.25">
      <c r="A248" s="36">
        <v>20</v>
      </c>
      <c r="B248" s="62" t="s">
        <v>283</v>
      </c>
      <c r="C248" s="63" t="s">
        <v>12</v>
      </c>
      <c r="D248" s="59">
        <v>28</v>
      </c>
      <c r="E248" s="114">
        <v>1.77</v>
      </c>
      <c r="F248" s="64">
        <f>D248*E248</f>
        <v>49.56</v>
      </c>
      <c r="G248" s="61">
        <v>0.13</v>
      </c>
    </row>
    <row r="249" spans="1:9" ht="30" x14ac:dyDescent="0.25">
      <c r="A249" s="59">
        <v>21</v>
      </c>
      <c r="B249" s="65" t="s">
        <v>284</v>
      </c>
      <c r="C249" s="36" t="s">
        <v>285</v>
      </c>
      <c r="D249" s="59">
        <v>13</v>
      </c>
      <c r="E249" s="114">
        <v>2.65</v>
      </c>
      <c r="F249" s="64">
        <f t="shared" ref="F249:F254" si="10">D249*E249</f>
        <v>34.449999999999996</v>
      </c>
      <c r="G249" s="61">
        <v>0.13</v>
      </c>
    </row>
    <row r="250" spans="1:9" x14ac:dyDescent="0.25">
      <c r="A250" s="59">
        <v>22</v>
      </c>
      <c r="B250" s="37" t="s">
        <v>286</v>
      </c>
      <c r="C250" s="36" t="s">
        <v>12</v>
      </c>
      <c r="D250" s="59">
        <v>7</v>
      </c>
      <c r="E250" s="114">
        <v>0.71</v>
      </c>
      <c r="F250" s="64">
        <f t="shared" si="10"/>
        <v>4.97</v>
      </c>
      <c r="G250" s="61">
        <v>0.13</v>
      </c>
    </row>
    <row r="251" spans="1:9" x14ac:dyDescent="0.25">
      <c r="A251" s="36">
        <v>23</v>
      </c>
      <c r="B251" s="37" t="s">
        <v>287</v>
      </c>
      <c r="C251" s="36" t="s">
        <v>12</v>
      </c>
      <c r="D251" s="59">
        <v>7</v>
      </c>
      <c r="E251" s="114">
        <v>0.71</v>
      </c>
      <c r="F251" s="64">
        <f t="shared" si="10"/>
        <v>4.97</v>
      </c>
      <c r="G251" s="61">
        <v>0.13</v>
      </c>
    </row>
    <row r="252" spans="1:9" x14ac:dyDescent="0.25">
      <c r="A252" s="59">
        <v>24</v>
      </c>
      <c r="B252" s="37" t="s">
        <v>288</v>
      </c>
      <c r="C252" s="36" t="s">
        <v>12</v>
      </c>
      <c r="D252" s="59">
        <v>2</v>
      </c>
      <c r="E252" s="114">
        <v>3.54</v>
      </c>
      <c r="F252" s="64">
        <f t="shared" si="10"/>
        <v>7.08</v>
      </c>
      <c r="G252" s="61">
        <v>0.13</v>
      </c>
    </row>
    <row r="253" spans="1:9" ht="30" x14ac:dyDescent="0.25">
      <c r="A253" s="59">
        <v>25</v>
      </c>
      <c r="B253" s="66" t="s">
        <v>289</v>
      </c>
      <c r="C253" s="63" t="s">
        <v>12</v>
      </c>
      <c r="D253" s="59">
        <v>20</v>
      </c>
      <c r="E253" s="114">
        <v>3.1</v>
      </c>
      <c r="F253" s="60">
        <f t="shared" si="10"/>
        <v>62</v>
      </c>
      <c r="G253" s="61">
        <v>0.13</v>
      </c>
    </row>
    <row r="254" spans="1:9" x14ac:dyDescent="0.25">
      <c r="A254" s="36">
        <v>26</v>
      </c>
      <c r="B254" s="37" t="s">
        <v>290</v>
      </c>
      <c r="C254" s="36" t="s">
        <v>12</v>
      </c>
      <c r="D254" s="59">
        <v>2</v>
      </c>
      <c r="E254" s="114">
        <v>4</v>
      </c>
      <c r="F254" s="64">
        <f t="shared" si="10"/>
        <v>8</v>
      </c>
      <c r="G254" s="61">
        <v>0.13</v>
      </c>
    </row>
    <row r="255" spans="1:9" x14ac:dyDescent="0.25">
      <c r="A255" s="36"/>
      <c r="B255" s="37"/>
      <c r="C255" s="36"/>
      <c r="D255" s="122">
        <f>SUM(D248:D254)</f>
        <v>79</v>
      </c>
      <c r="E255" s="114"/>
      <c r="F255" s="64"/>
      <c r="G255" s="61"/>
    </row>
    <row r="256" spans="1:9" x14ac:dyDescent="0.25">
      <c r="A256" s="13"/>
      <c r="B256" s="12"/>
      <c r="C256" s="13"/>
      <c r="D256" s="129" t="s">
        <v>31</v>
      </c>
      <c r="E256" s="130"/>
      <c r="F256" s="16">
        <f>SUM(F248:F254)</f>
        <v>171.02999999999997</v>
      </c>
      <c r="G256" s="15"/>
      <c r="H256" s="11"/>
      <c r="I256" s="11"/>
    </row>
    <row r="257" spans="1:9" x14ac:dyDescent="0.25">
      <c r="A257" s="13"/>
      <c r="B257" s="12"/>
      <c r="C257" s="13"/>
      <c r="D257" s="129" t="s">
        <v>45</v>
      </c>
      <c r="E257" s="130"/>
      <c r="F257" s="16">
        <f>F256*13%</f>
        <v>22.233899999999998</v>
      </c>
      <c r="G257" s="15"/>
      <c r="H257" s="11"/>
      <c r="I257" s="11"/>
    </row>
    <row r="258" spans="1:9" x14ac:dyDescent="0.25">
      <c r="A258" s="13"/>
      <c r="B258" s="12"/>
      <c r="C258" s="13"/>
      <c r="D258" s="129" t="s">
        <v>33</v>
      </c>
      <c r="E258" s="130"/>
      <c r="F258" s="16">
        <f>SUM(F256:F257)</f>
        <v>193.26389999999998</v>
      </c>
      <c r="G258" s="15"/>
      <c r="H258" s="11"/>
      <c r="I258" s="11"/>
    </row>
    <row r="259" spans="1:9" ht="45" x14ac:dyDescent="0.25">
      <c r="A259" s="59">
        <v>27</v>
      </c>
      <c r="B259" s="37" t="s">
        <v>291</v>
      </c>
      <c r="C259" s="36" t="s">
        <v>12</v>
      </c>
      <c r="D259" s="59">
        <v>2</v>
      </c>
      <c r="E259" s="60">
        <v>6.45</v>
      </c>
      <c r="F259" s="60">
        <f>D259*E259</f>
        <v>12.9</v>
      </c>
      <c r="G259" s="61">
        <v>0.24</v>
      </c>
    </row>
    <row r="260" spans="1:9" x14ac:dyDescent="0.25">
      <c r="A260" s="59">
        <v>28</v>
      </c>
      <c r="B260" s="37" t="s">
        <v>292</v>
      </c>
      <c r="C260" s="36" t="s">
        <v>12</v>
      </c>
      <c r="D260" s="59">
        <v>7</v>
      </c>
      <c r="E260" s="60">
        <v>6.85</v>
      </c>
      <c r="F260" s="60">
        <f t="shared" ref="F260:F271" si="11">D260*E260</f>
        <v>47.949999999999996</v>
      </c>
      <c r="G260" s="61">
        <v>0.24</v>
      </c>
    </row>
    <row r="261" spans="1:9" x14ac:dyDescent="0.25">
      <c r="A261" s="36">
        <v>29</v>
      </c>
      <c r="B261" s="37" t="s">
        <v>186</v>
      </c>
      <c r="C261" s="36" t="s">
        <v>12</v>
      </c>
      <c r="D261" s="59">
        <v>14</v>
      </c>
      <c r="E261" s="60">
        <v>1.77</v>
      </c>
      <c r="F261" s="60">
        <f t="shared" si="11"/>
        <v>24.78</v>
      </c>
      <c r="G261" s="61">
        <v>0.24</v>
      </c>
    </row>
    <row r="262" spans="1:9" x14ac:dyDescent="0.25">
      <c r="A262" s="59">
        <v>30</v>
      </c>
      <c r="B262" s="37" t="s">
        <v>293</v>
      </c>
      <c r="C262" s="36" t="s">
        <v>12</v>
      </c>
      <c r="D262" s="59">
        <v>2</v>
      </c>
      <c r="E262" s="60">
        <v>3.23</v>
      </c>
      <c r="F262" s="60">
        <f t="shared" si="11"/>
        <v>6.46</v>
      </c>
      <c r="G262" s="61">
        <v>0.24</v>
      </c>
    </row>
    <row r="263" spans="1:9" ht="30" x14ac:dyDescent="0.25">
      <c r="A263" s="59">
        <v>31</v>
      </c>
      <c r="B263" s="37" t="s">
        <v>294</v>
      </c>
      <c r="C263" s="36" t="s">
        <v>145</v>
      </c>
      <c r="D263" s="59">
        <v>2</v>
      </c>
      <c r="E263" s="60">
        <v>8.06</v>
      </c>
      <c r="F263" s="60">
        <f t="shared" si="11"/>
        <v>16.12</v>
      </c>
      <c r="G263" s="61">
        <v>0.24</v>
      </c>
    </row>
    <row r="264" spans="1:9" x14ac:dyDescent="0.25">
      <c r="A264" s="36">
        <v>32</v>
      </c>
      <c r="B264" s="37" t="s">
        <v>295</v>
      </c>
      <c r="C264" s="36" t="s">
        <v>12</v>
      </c>
      <c r="D264" s="59">
        <v>6</v>
      </c>
      <c r="E264" s="60">
        <v>2.2000000000000002</v>
      </c>
      <c r="F264" s="60">
        <f t="shared" si="11"/>
        <v>13.200000000000001</v>
      </c>
      <c r="G264" s="61">
        <v>0.24</v>
      </c>
    </row>
    <row r="265" spans="1:9" x14ac:dyDescent="0.25">
      <c r="A265" s="59">
        <v>33</v>
      </c>
      <c r="B265" s="37" t="s">
        <v>296</v>
      </c>
      <c r="C265" s="36" t="s">
        <v>12</v>
      </c>
      <c r="D265" s="59">
        <v>2</v>
      </c>
      <c r="E265" s="60">
        <v>16.13</v>
      </c>
      <c r="F265" s="60">
        <f t="shared" si="11"/>
        <v>32.26</v>
      </c>
      <c r="G265" s="61">
        <v>0.24</v>
      </c>
    </row>
    <row r="266" spans="1:9" x14ac:dyDescent="0.25">
      <c r="A266" s="59">
        <v>34</v>
      </c>
      <c r="B266" s="37" t="s">
        <v>297</v>
      </c>
      <c r="C266" s="36" t="s">
        <v>12</v>
      </c>
      <c r="D266" s="59">
        <v>12</v>
      </c>
      <c r="E266" s="60">
        <v>3.23</v>
      </c>
      <c r="F266" s="60">
        <f t="shared" si="11"/>
        <v>38.76</v>
      </c>
      <c r="G266" s="61">
        <v>0.24</v>
      </c>
    </row>
    <row r="267" spans="1:9" x14ac:dyDescent="0.25">
      <c r="A267" s="36">
        <v>35</v>
      </c>
      <c r="B267" s="62" t="s">
        <v>298</v>
      </c>
      <c r="C267" s="63" t="s">
        <v>12</v>
      </c>
      <c r="D267" s="59">
        <v>2</v>
      </c>
      <c r="E267" s="60">
        <v>6.45</v>
      </c>
      <c r="F267" s="60">
        <f t="shared" si="11"/>
        <v>12.9</v>
      </c>
      <c r="G267" s="61">
        <v>0.24</v>
      </c>
    </row>
    <row r="268" spans="1:9" x14ac:dyDescent="0.25">
      <c r="A268" s="59">
        <v>36</v>
      </c>
      <c r="B268" s="37" t="s">
        <v>299</v>
      </c>
      <c r="C268" s="36" t="s">
        <v>12</v>
      </c>
      <c r="D268" s="59">
        <v>2</v>
      </c>
      <c r="E268" s="60">
        <v>31.45</v>
      </c>
      <c r="F268" s="60">
        <f t="shared" si="11"/>
        <v>62.9</v>
      </c>
      <c r="G268" s="61">
        <v>0.24</v>
      </c>
    </row>
    <row r="269" spans="1:9" x14ac:dyDescent="0.25">
      <c r="A269" s="59">
        <v>37</v>
      </c>
      <c r="B269" s="37" t="s">
        <v>300</v>
      </c>
      <c r="C269" s="36" t="s">
        <v>12</v>
      </c>
      <c r="D269" s="59">
        <v>9</v>
      </c>
      <c r="E269" s="60">
        <v>16.13</v>
      </c>
      <c r="F269" s="60">
        <f t="shared" si="11"/>
        <v>145.16999999999999</v>
      </c>
      <c r="G269" s="61">
        <v>0.24</v>
      </c>
    </row>
    <row r="270" spans="1:9" ht="30" x14ac:dyDescent="0.25">
      <c r="A270" s="36">
        <v>38</v>
      </c>
      <c r="B270" s="37" t="s">
        <v>198</v>
      </c>
      <c r="C270" s="36" t="s">
        <v>47</v>
      </c>
      <c r="D270" s="59">
        <v>4</v>
      </c>
      <c r="E270" s="60">
        <v>3.23</v>
      </c>
      <c r="F270" s="60">
        <f t="shared" si="11"/>
        <v>12.92</v>
      </c>
      <c r="G270" s="61">
        <v>0.24</v>
      </c>
    </row>
    <row r="271" spans="1:9" x14ac:dyDescent="0.25">
      <c r="A271" s="59">
        <v>39</v>
      </c>
      <c r="B271" s="37" t="s">
        <v>301</v>
      </c>
      <c r="C271" s="36" t="s">
        <v>12</v>
      </c>
      <c r="D271" s="59">
        <v>16</v>
      </c>
      <c r="E271" s="60">
        <v>5.65</v>
      </c>
      <c r="F271" s="60">
        <f t="shared" si="11"/>
        <v>90.4</v>
      </c>
      <c r="G271" s="61">
        <v>0.24</v>
      </c>
    </row>
    <row r="272" spans="1:9" x14ac:dyDescent="0.25">
      <c r="A272" s="59"/>
      <c r="B272" s="37"/>
      <c r="C272" s="36"/>
      <c r="D272" s="122">
        <f>SUM(D259:D271)</f>
        <v>80</v>
      </c>
      <c r="E272" s="114"/>
      <c r="F272" s="60"/>
      <c r="G272" s="61"/>
    </row>
    <row r="273" spans="1:9" x14ac:dyDescent="0.25">
      <c r="A273" s="13"/>
      <c r="B273" s="12"/>
      <c r="C273" s="13"/>
      <c r="D273" s="129" t="s">
        <v>31</v>
      </c>
      <c r="E273" s="130"/>
      <c r="F273" s="16">
        <f>SUM(F259:F271)</f>
        <v>516.72</v>
      </c>
      <c r="G273" s="15"/>
      <c r="H273" s="11"/>
      <c r="I273" s="11"/>
    </row>
    <row r="274" spans="1:9" x14ac:dyDescent="0.25">
      <c r="A274" s="13"/>
      <c r="B274" s="12"/>
      <c r="C274" s="13"/>
      <c r="D274" s="129" t="s">
        <v>51</v>
      </c>
      <c r="E274" s="130"/>
      <c r="F274" s="16">
        <f>F273*24%</f>
        <v>124.0128</v>
      </c>
      <c r="G274" s="15"/>
      <c r="H274" s="11"/>
      <c r="I274" s="11"/>
    </row>
    <row r="275" spans="1:9" x14ac:dyDescent="0.25">
      <c r="A275" s="13"/>
      <c r="B275" s="12"/>
      <c r="C275" s="13"/>
      <c r="D275" s="129" t="s">
        <v>33</v>
      </c>
      <c r="E275" s="130"/>
      <c r="F275" s="16">
        <f>SUM(F273:F274)</f>
        <v>640.7328</v>
      </c>
      <c r="G275" s="15"/>
      <c r="H275" s="11"/>
      <c r="I275" s="11"/>
    </row>
    <row r="276" spans="1:9" x14ac:dyDescent="0.25">
      <c r="A276" s="67"/>
      <c r="B276" s="68"/>
      <c r="C276" s="67"/>
      <c r="D276" s="138" t="s">
        <v>302</v>
      </c>
      <c r="E276" s="139"/>
      <c r="F276" s="69">
        <f>F245+F256+F273</f>
        <v>3823.33</v>
      </c>
      <c r="G276" s="15"/>
      <c r="H276" s="23">
        <f>F245+F256+F273</f>
        <v>3823.33</v>
      </c>
      <c r="I276" s="11"/>
    </row>
    <row r="277" spans="1:9" x14ac:dyDescent="0.25">
      <c r="A277" s="67"/>
      <c r="B277" s="68"/>
      <c r="C277" s="67"/>
      <c r="D277" s="138" t="s">
        <v>32</v>
      </c>
      <c r="E277" s="139"/>
      <c r="F277" s="69">
        <f>F246</f>
        <v>188.13479999999998</v>
      </c>
      <c r="G277" s="15"/>
      <c r="H277" s="11"/>
      <c r="I277" s="11"/>
    </row>
    <row r="278" spans="1:9" x14ac:dyDescent="0.25">
      <c r="A278" s="67"/>
      <c r="B278" s="68"/>
      <c r="C278" s="67"/>
      <c r="D278" s="138" t="s">
        <v>45</v>
      </c>
      <c r="E278" s="139"/>
      <c r="F278" s="69">
        <f>F257</f>
        <v>22.233899999999998</v>
      </c>
      <c r="G278" s="15"/>
      <c r="H278" s="11"/>
      <c r="I278" s="11"/>
    </row>
    <row r="279" spans="1:9" x14ac:dyDescent="0.25">
      <c r="A279" s="67"/>
      <c r="B279" s="68"/>
      <c r="C279" s="67"/>
      <c r="D279" s="138" t="s">
        <v>51</v>
      </c>
      <c r="E279" s="139"/>
      <c r="F279" s="69">
        <f>F274</f>
        <v>124.0128</v>
      </c>
      <c r="G279" s="15"/>
      <c r="H279" s="11"/>
      <c r="I279" s="11"/>
    </row>
    <row r="280" spans="1:9" x14ac:dyDescent="0.25">
      <c r="A280" s="67"/>
      <c r="B280" s="68"/>
      <c r="C280" s="67"/>
      <c r="D280" s="138" t="s">
        <v>33</v>
      </c>
      <c r="E280" s="139"/>
      <c r="F280" s="69">
        <f>SUM(F276:F279)</f>
        <v>4157.7115000000003</v>
      </c>
      <c r="G280" s="15"/>
      <c r="H280" s="11"/>
      <c r="I280" s="23">
        <f>F275+F258+F247</f>
        <v>4157.7114999999994</v>
      </c>
    </row>
    <row r="281" spans="1:9" x14ac:dyDescent="0.25">
      <c r="A281" s="106"/>
      <c r="B281" s="106"/>
      <c r="C281" s="106"/>
      <c r="D281" s="164" t="s">
        <v>375</v>
      </c>
      <c r="E281" s="164"/>
      <c r="F281" s="107">
        <f>F49+F141+F218+F276</f>
        <v>29805.800000000003</v>
      </c>
      <c r="G281" s="103"/>
      <c r="H281" s="101">
        <f>SUM(H2:H280)</f>
        <v>29805.800000000003</v>
      </c>
    </row>
    <row r="282" spans="1:9" x14ac:dyDescent="0.25">
      <c r="A282" s="106"/>
      <c r="B282" s="106"/>
      <c r="C282" s="106"/>
      <c r="D282" s="164" t="s">
        <v>32</v>
      </c>
      <c r="E282" s="164"/>
      <c r="F282" s="107">
        <f>F50+F142+F219+F277</f>
        <v>1277.7955999999999</v>
      </c>
      <c r="G282" s="103"/>
    </row>
    <row r="283" spans="1:9" x14ac:dyDescent="0.25">
      <c r="A283" s="106"/>
      <c r="B283" s="106"/>
      <c r="C283" s="106"/>
      <c r="D283" s="164" t="s">
        <v>45</v>
      </c>
      <c r="E283" s="164"/>
      <c r="F283" s="107">
        <f>F51+F143+F220+F278</f>
        <v>291.36900000000003</v>
      </c>
      <c r="G283" s="103"/>
    </row>
    <row r="284" spans="1:9" x14ac:dyDescent="0.25">
      <c r="A284" s="106"/>
      <c r="B284" s="106"/>
      <c r="C284" s="106"/>
      <c r="D284" s="164" t="s">
        <v>51</v>
      </c>
      <c r="E284" s="164"/>
      <c r="F284" s="107">
        <f>F52+F144+F221+F279</f>
        <v>1504.3392000000001</v>
      </c>
      <c r="G284" s="103"/>
    </row>
    <row r="285" spans="1:9" x14ac:dyDescent="0.25">
      <c r="A285" s="106"/>
      <c r="B285" s="106"/>
      <c r="C285" s="106"/>
      <c r="D285" s="164" t="s">
        <v>33</v>
      </c>
      <c r="E285" s="164"/>
      <c r="F285" s="107">
        <f>SUM(F281:F284)</f>
        <v>32879.303800000002</v>
      </c>
      <c r="G285" s="102"/>
      <c r="I285" s="101">
        <f>SUM(I3:I283)</f>
        <v>32879.303800000002</v>
      </c>
    </row>
  </sheetData>
  <mergeCells count="65">
    <mergeCell ref="D50:E50"/>
    <mergeCell ref="A1:F1"/>
    <mergeCell ref="D23:E23"/>
    <mergeCell ref="D24:E24"/>
    <mergeCell ref="D25:E25"/>
    <mergeCell ref="D38:E38"/>
    <mergeCell ref="D39:E39"/>
    <mergeCell ref="D40:E40"/>
    <mergeCell ref="D46:E46"/>
    <mergeCell ref="D47:E47"/>
    <mergeCell ref="D48:E48"/>
    <mergeCell ref="D49:E49"/>
    <mergeCell ref="D139:E139"/>
    <mergeCell ref="D51:E51"/>
    <mergeCell ref="D52:E52"/>
    <mergeCell ref="D53:E53"/>
    <mergeCell ref="A54:F54"/>
    <mergeCell ref="D90:E90"/>
    <mergeCell ref="D91:E91"/>
    <mergeCell ref="D92:E92"/>
    <mergeCell ref="D115:E115"/>
    <mergeCell ref="D116:E116"/>
    <mergeCell ref="D117:E117"/>
    <mergeCell ref="D138:E138"/>
    <mergeCell ref="D206:E206"/>
    <mergeCell ref="D140:E140"/>
    <mergeCell ref="D141:E141"/>
    <mergeCell ref="D142:E142"/>
    <mergeCell ref="D143:E143"/>
    <mergeCell ref="D144:E144"/>
    <mergeCell ref="D145:E145"/>
    <mergeCell ref="A146:F146"/>
    <mergeCell ref="D198:E198"/>
    <mergeCell ref="D199:E199"/>
    <mergeCell ref="D200:E200"/>
    <mergeCell ref="D205:E205"/>
    <mergeCell ref="D246:E246"/>
    <mergeCell ref="D207:E207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A223:F223"/>
    <mergeCell ref="D245:E245"/>
    <mergeCell ref="D280:E280"/>
    <mergeCell ref="D247:E247"/>
    <mergeCell ref="D256:E256"/>
    <mergeCell ref="D257:E257"/>
    <mergeCell ref="D258:E258"/>
    <mergeCell ref="D273:E273"/>
    <mergeCell ref="D274:E274"/>
    <mergeCell ref="D275:E275"/>
    <mergeCell ref="D276:E276"/>
    <mergeCell ref="D277:E277"/>
    <mergeCell ref="D278:E278"/>
    <mergeCell ref="D279:E279"/>
    <mergeCell ref="D281:E281"/>
    <mergeCell ref="D282:E282"/>
    <mergeCell ref="D283:E283"/>
    <mergeCell ref="D284:E284"/>
    <mergeCell ref="D285:E28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CC8D9-B6C1-43FA-B907-DB005C3FD01F}">
  <dimension ref="A1:I127"/>
  <sheetViews>
    <sheetView topLeftCell="A90" workbookViewId="0">
      <selection activeCell="D114" sqref="D114"/>
    </sheetView>
  </sheetViews>
  <sheetFormatPr defaultRowHeight="15" x14ac:dyDescent="0.25"/>
  <cols>
    <col min="1" max="1" width="4.42578125" bestFit="1" customWidth="1"/>
    <col min="2" max="2" width="63.28515625" customWidth="1"/>
    <col min="3" max="3" width="12.5703125" customWidth="1"/>
    <col min="4" max="4" width="11.7109375" customWidth="1"/>
    <col min="5" max="5" width="12" customWidth="1"/>
    <col min="6" max="6" width="10.5703125" bestFit="1" customWidth="1"/>
    <col min="8" max="9" width="10.5703125" bestFit="1" customWidth="1"/>
  </cols>
  <sheetData>
    <row r="1" spans="1:7" s="2" customFormat="1" x14ac:dyDescent="0.25">
      <c r="A1" s="161" t="s">
        <v>374</v>
      </c>
      <c r="B1" s="162"/>
      <c r="C1" s="162"/>
      <c r="D1" s="162"/>
      <c r="E1" s="162"/>
      <c r="F1" s="163"/>
      <c r="G1" s="1"/>
    </row>
    <row r="2" spans="1:7" s="6" customFormat="1" ht="36.7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</row>
    <row r="3" spans="1:7" s="11" customFormat="1" ht="30" x14ac:dyDescent="0.25">
      <c r="A3" s="7">
        <v>1</v>
      </c>
      <c r="B3" s="12" t="s">
        <v>8</v>
      </c>
      <c r="C3" s="7" t="s">
        <v>9</v>
      </c>
      <c r="D3" s="7">
        <v>2</v>
      </c>
      <c r="E3" s="115">
        <v>6.52</v>
      </c>
      <c r="F3" s="9">
        <f>D3*E3</f>
        <v>13.04</v>
      </c>
      <c r="G3" s="10">
        <v>0.06</v>
      </c>
    </row>
    <row r="4" spans="1:7" s="11" customFormat="1" ht="20.100000000000001" customHeight="1" x14ac:dyDescent="0.25">
      <c r="A4" s="7">
        <v>2</v>
      </c>
      <c r="B4" s="12" t="s">
        <v>10</v>
      </c>
      <c r="C4" s="7" t="s">
        <v>9</v>
      </c>
      <c r="D4" s="7">
        <v>2</v>
      </c>
      <c r="E4" s="115">
        <v>8.49</v>
      </c>
      <c r="F4" s="9">
        <f t="shared" ref="F4:F19" si="0">D4*E4</f>
        <v>16.98</v>
      </c>
      <c r="G4" s="10">
        <v>0.06</v>
      </c>
    </row>
    <row r="5" spans="1:7" s="11" customFormat="1" ht="20.100000000000001" customHeight="1" x14ac:dyDescent="0.25">
      <c r="A5" s="7">
        <v>3</v>
      </c>
      <c r="B5" s="12" t="s">
        <v>11</v>
      </c>
      <c r="C5" s="7" t="s">
        <v>12</v>
      </c>
      <c r="D5" s="7">
        <v>3</v>
      </c>
      <c r="E5" s="115">
        <v>5.66</v>
      </c>
      <c r="F5" s="9">
        <f t="shared" si="0"/>
        <v>16.98</v>
      </c>
      <c r="G5" s="10">
        <v>0.06</v>
      </c>
    </row>
    <row r="6" spans="1:7" s="11" customFormat="1" ht="30" x14ac:dyDescent="0.25">
      <c r="A6" s="7">
        <v>4</v>
      </c>
      <c r="B6" s="12" t="s">
        <v>13</v>
      </c>
      <c r="C6" s="7" t="s">
        <v>12</v>
      </c>
      <c r="D6" s="7">
        <v>1</v>
      </c>
      <c r="E6" s="115">
        <v>6.32</v>
      </c>
      <c r="F6" s="9">
        <f t="shared" si="0"/>
        <v>6.32</v>
      </c>
      <c r="G6" s="10">
        <v>0.06</v>
      </c>
    </row>
    <row r="7" spans="1:7" s="11" customFormat="1" ht="45" x14ac:dyDescent="0.25">
      <c r="A7" s="7">
        <v>5</v>
      </c>
      <c r="B7" s="12" t="s">
        <v>15</v>
      </c>
      <c r="C7" s="7" t="s">
        <v>16</v>
      </c>
      <c r="D7" s="7">
        <v>2</v>
      </c>
      <c r="E7" s="115">
        <v>12.26</v>
      </c>
      <c r="F7" s="9">
        <f t="shared" si="0"/>
        <v>24.52</v>
      </c>
      <c r="G7" s="10">
        <v>0.06</v>
      </c>
    </row>
    <row r="8" spans="1:7" s="11" customFormat="1" ht="45" x14ac:dyDescent="0.25">
      <c r="A8" s="7">
        <v>6</v>
      </c>
      <c r="B8" s="12" t="s">
        <v>17</v>
      </c>
      <c r="C8" s="7" t="s">
        <v>9</v>
      </c>
      <c r="D8" s="7">
        <v>2</v>
      </c>
      <c r="E8" s="115">
        <v>3.38</v>
      </c>
      <c r="F8" s="9">
        <f t="shared" si="0"/>
        <v>6.76</v>
      </c>
      <c r="G8" s="10">
        <v>0.06</v>
      </c>
    </row>
    <row r="9" spans="1:7" s="11" customFormat="1" ht="30" x14ac:dyDescent="0.25">
      <c r="A9" s="7">
        <v>7</v>
      </c>
      <c r="B9" s="12" t="s">
        <v>18</v>
      </c>
      <c r="C9" s="7" t="s">
        <v>19</v>
      </c>
      <c r="D9" s="7">
        <v>1</v>
      </c>
      <c r="E9" s="115">
        <v>4.47</v>
      </c>
      <c r="F9" s="9">
        <f t="shared" si="0"/>
        <v>4.47</v>
      </c>
      <c r="G9" s="10">
        <v>0.06</v>
      </c>
    </row>
    <row r="10" spans="1:7" s="11" customFormat="1" ht="30" x14ac:dyDescent="0.25">
      <c r="A10" s="7">
        <v>8</v>
      </c>
      <c r="B10" s="12" t="s">
        <v>20</v>
      </c>
      <c r="C10" s="7" t="s">
        <v>9</v>
      </c>
      <c r="D10" s="7">
        <v>2</v>
      </c>
      <c r="E10" s="115">
        <v>3.01</v>
      </c>
      <c r="F10" s="9">
        <f t="shared" si="0"/>
        <v>6.02</v>
      </c>
      <c r="G10" s="10">
        <v>0.06</v>
      </c>
    </row>
    <row r="11" spans="1:7" s="11" customFormat="1" ht="18" customHeight="1" x14ac:dyDescent="0.25">
      <c r="A11" s="7">
        <v>9</v>
      </c>
      <c r="B11" s="12" t="s">
        <v>21</v>
      </c>
      <c r="C11" s="7" t="s">
        <v>9</v>
      </c>
      <c r="D11" s="7">
        <v>2</v>
      </c>
      <c r="E11" s="115">
        <v>5.19</v>
      </c>
      <c r="F11" s="9">
        <f t="shared" si="0"/>
        <v>10.38</v>
      </c>
      <c r="G11" s="10">
        <v>0.06</v>
      </c>
    </row>
    <row r="12" spans="1:7" s="11" customFormat="1" x14ac:dyDescent="0.25">
      <c r="A12" s="7">
        <v>10</v>
      </c>
      <c r="B12" s="12" t="s">
        <v>22</v>
      </c>
      <c r="C12" s="7" t="s">
        <v>9</v>
      </c>
      <c r="D12" s="7">
        <v>1</v>
      </c>
      <c r="E12" s="115">
        <v>4.54</v>
      </c>
      <c r="F12" s="9">
        <f t="shared" si="0"/>
        <v>4.54</v>
      </c>
      <c r="G12" s="10">
        <v>0.06</v>
      </c>
    </row>
    <row r="13" spans="1:7" s="11" customFormat="1" ht="45" x14ac:dyDescent="0.25">
      <c r="A13" s="7">
        <v>11</v>
      </c>
      <c r="B13" s="12" t="s">
        <v>23</v>
      </c>
      <c r="C13" s="7" t="s">
        <v>9</v>
      </c>
      <c r="D13" s="7">
        <v>1</v>
      </c>
      <c r="E13" s="115">
        <v>5.57</v>
      </c>
      <c r="F13" s="9">
        <f t="shared" si="0"/>
        <v>5.57</v>
      </c>
      <c r="G13" s="10">
        <v>0.06</v>
      </c>
    </row>
    <row r="14" spans="1:7" s="11" customFormat="1" ht="30" x14ac:dyDescent="0.25">
      <c r="A14" s="7">
        <v>12</v>
      </c>
      <c r="B14" s="12" t="s">
        <v>25</v>
      </c>
      <c r="C14" s="7" t="s">
        <v>9</v>
      </c>
      <c r="D14" s="7">
        <v>1</v>
      </c>
      <c r="E14" s="115">
        <v>5.25</v>
      </c>
      <c r="F14" s="9">
        <f t="shared" si="0"/>
        <v>5.25</v>
      </c>
      <c r="G14" s="10">
        <v>0.06</v>
      </c>
    </row>
    <row r="15" spans="1:7" s="11" customFormat="1" ht="45" x14ac:dyDescent="0.25">
      <c r="A15" s="7">
        <v>13</v>
      </c>
      <c r="B15" s="12" t="s">
        <v>26</v>
      </c>
      <c r="C15" s="7" t="s">
        <v>9</v>
      </c>
      <c r="D15" s="7">
        <v>1</v>
      </c>
      <c r="E15" s="115">
        <v>2.79</v>
      </c>
      <c r="F15" s="9">
        <f t="shared" si="0"/>
        <v>2.79</v>
      </c>
      <c r="G15" s="10">
        <v>0.06</v>
      </c>
    </row>
    <row r="16" spans="1:7" s="11" customFormat="1" ht="30" x14ac:dyDescent="0.25">
      <c r="A16" s="7">
        <v>14</v>
      </c>
      <c r="B16" s="12" t="s">
        <v>27</v>
      </c>
      <c r="C16" s="7" t="s">
        <v>9</v>
      </c>
      <c r="D16" s="7">
        <v>1</v>
      </c>
      <c r="E16" s="115">
        <v>7.36</v>
      </c>
      <c r="F16" s="9">
        <f t="shared" si="0"/>
        <v>7.36</v>
      </c>
      <c r="G16" s="10">
        <v>0.06</v>
      </c>
    </row>
    <row r="17" spans="1:7" s="11" customFormat="1" ht="19.5" customHeight="1" x14ac:dyDescent="0.25">
      <c r="A17" s="7">
        <v>15</v>
      </c>
      <c r="B17" s="12" t="s">
        <v>28</v>
      </c>
      <c r="C17" s="7" t="s">
        <v>12</v>
      </c>
      <c r="D17" s="7">
        <v>2</v>
      </c>
      <c r="E17" s="115">
        <v>3.3</v>
      </c>
      <c r="F17" s="9">
        <f t="shared" si="0"/>
        <v>6.6</v>
      </c>
      <c r="G17" s="10">
        <v>0.06</v>
      </c>
    </row>
    <row r="18" spans="1:7" s="11" customFormat="1" ht="20.100000000000001" customHeight="1" x14ac:dyDescent="0.25">
      <c r="A18" s="7">
        <v>16</v>
      </c>
      <c r="B18" s="12" t="s">
        <v>29</v>
      </c>
      <c r="C18" s="7" t="s">
        <v>12</v>
      </c>
      <c r="D18" s="7">
        <v>2</v>
      </c>
      <c r="E18" s="115">
        <v>2.36</v>
      </c>
      <c r="F18" s="9">
        <f t="shared" si="0"/>
        <v>4.72</v>
      </c>
      <c r="G18" s="10">
        <v>0.06</v>
      </c>
    </row>
    <row r="19" spans="1:7" s="11" customFormat="1" ht="21.75" customHeight="1" x14ac:dyDescent="0.25">
      <c r="A19" s="7">
        <v>17</v>
      </c>
      <c r="B19" s="12" t="s">
        <v>30</v>
      </c>
      <c r="C19" s="13" t="s">
        <v>12</v>
      </c>
      <c r="D19" s="13">
        <v>20</v>
      </c>
      <c r="E19" s="110">
        <v>2.17</v>
      </c>
      <c r="F19" s="9">
        <f t="shared" si="0"/>
        <v>43.4</v>
      </c>
      <c r="G19" s="15">
        <v>0.06</v>
      </c>
    </row>
    <row r="20" spans="1:7" s="11" customFormat="1" ht="21.75" customHeight="1" x14ac:dyDescent="0.25">
      <c r="A20" s="7"/>
      <c r="B20" s="12"/>
      <c r="C20" s="13"/>
      <c r="D20" s="123">
        <f>SUM(D3:D19)</f>
        <v>46</v>
      </c>
      <c r="E20" s="110"/>
      <c r="F20" s="9"/>
      <c r="G20" s="15"/>
    </row>
    <row r="21" spans="1:7" s="11" customFormat="1" ht="15" customHeight="1" x14ac:dyDescent="0.25">
      <c r="A21" s="13"/>
      <c r="B21" s="12"/>
      <c r="C21" s="13"/>
      <c r="D21" s="129" t="s">
        <v>31</v>
      </c>
      <c r="E21" s="130"/>
      <c r="F21" s="16">
        <f>SUM(F3:F19)</f>
        <v>185.70000000000002</v>
      </c>
      <c r="G21" s="15"/>
    </row>
    <row r="22" spans="1:7" s="11" customFormat="1" ht="15" customHeight="1" x14ac:dyDescent="0.25">
      <c r="A22" s="13"/>
      <c r="B22" s="12"/>
      <c r="C22" s="13"/>
      <c r="D22" s="129" t="s">
        <v>32</v>
      </c>
      <c r="E22" s="130"/>
      <c r="F22" s="16">
        <f>F21*6%</f>
        <v>11.142000000000001</v>
      </c>
      <c r="G22" s="15"/>
    </row>
    <row r="23" spans="1:7" s="11" customFormat="1" ht="15" customHeight="1" x14ac:dyDescent="0.25">
      <c r="A23" s="13"/>
      <c r="B23" s="12"/>
      <c r="C23" s="13"/>
      <c r="D23" s="129" t="s">
        <v>33</v>
      </c>
      <c r="E23" s="130"/>
      <c r="F23" s="16">
        <f>SUM(F21:F22)</f>
        <v>196.84200000000001</v>
      </c>
      <c r="G23" s="15"/>
    </row>
    <row r="24" spans="1:7" s="11" customFormat="1" x14ac:dyDescent="0.25">
      <c r="A24" s="7">
        <v>18</v>
      </c>
      <c r="B24" s="12" t="s">
        <v>35</v>
      </c>
      <c r="C24" s="7" t="s">
        <v>12</v>
      </c>
      <c r="D24" s="7">
        <v>1</v>
      </c>
      <c r="E24" s="115">
        <v>1.77</v>
      </c>
      <c r="F24" s="9">
        <f t="shared" ref="F24:F29" si="1">D24*E24</f>
        <v>1.77</v>
      </c>
      <c r="G24" s="10">
        <v>0.13</v>
      </c>
    </row>
    <row r="25" spans="1:7" s="11" customFormat="1" x14ac:dyDescent="0.25">
      <c r="A25" s="7">
        <v>19</v>
      </c>
      <c r="B25" s="12" t="s">
        <v>36</v>
      </c>
      <c r="C25" s="7" t="s">
        <v>9</v>
      </c>
      <c r="D25" s="7">
        <v>1</v>
      </c>
      <c r="E25" s="115">
        <v>1.33</v>
      </c>
      <c r="F25" s="9">
        <f t="shared" si="1"/>
        <v>1.33</v>
      </c>
      <c r="G25" s="10">
        <v>0.13</v>
      </c>
    </row>
    <row r="26" spans="1:7" s="11" customFormat="1" ht="20.100000000000001" customHeight="1" x14ac:dyDescent="0.25">
      <c r="A26" s="7">
        <v>20</v>
      </c>
      <c r="B26" s="12" t="s">
        <v>37</v>
      </c>
      <c r="C26" s="7" t="s">
        <v>9</v>
      </c>
      <c r="D26" s="7">
        <v>1</v>
      </c>
      <c r="E26" s="115">
        <v>1.06</v>
      </c>
      <c r="F26" s="9">
        <f t="shared" si="1"/>
        <v>1.06</v>
      </c>
      <c r="G26" s="10">
        <v>0.13</v>
      </c>
    </row>
    <row r="27" spans="1:7" s="11" customFormat="1" ht="30" x14ac:dyDescent="0.25">
      <c r="A27" s="7">
        <v>21</v>
      </c>
      <c r="B27" s="12" t="s">
        <v>38</v>
      </c>
      <c r="C27" s="7" t="s">
        <v>12</v>
      </c>
      <c r="D27" s="7">
        <v>1</v>
      </c>
      <c r="E27" s="110">
        <v>8.85</v>
      </c>
      <c r="F27" s="9">
        <f t="shared" si="1"/>
        <v>8.85</v>
      </c>
      <c r="G27" s="15">
        <v>0.13</v>
      </c>
    </row>
    <row r="28" spans="1:7" s="11" customFormat="1" x14ac:dyDescent="0.25">
      <c r="A28" s="7">
        <v>22</v>
      </c>
      <c r="B28" s="12" t="s">
        <v>41</v>
      </c>
      <c r="C28" s="7" t="s">
        <v>12</v>
      </c>
      <c r="D28" s="7">
        <v>2</v>
      </c>
      <c r="E28" s="115">
        <v>1.77</v>
      </c>
      <c r="F28" s="9">
        <f t="shared" si="1"/>
        <v>3.54</v>
      </c>
      <c r="G28" s="10">
        <v>0.13</v>
      </c>
    </row>
    <row r="29" spans="1:7" s="11" customFormat="1" ht="30" x14ac:dyDescent="0.25">
      <c r="A29" s="7">
        <v>23</v>
      </c>
      <c r="B29" s="12" t="s">
        <v>43</v>
      </c>
      <c r="C29" s="7" t="s">
        <v>12</v>
      </c>
      <c r="D29" s="7">
        <v>1</v>
      </c>
      <c r="E29" s="115">
        <v>3.1</v>
      </c>
      <c r="F29" s="9">
        <f t="shared" si="1"/>
        <v>3.1</v>
      </c>
      <c r="G29" s="10">
        <v>0.13</v>
      </c>
    </row>
    <row r="30" spans="1:7" s="11" customFormat="1" x14ac:dyDescent="0.25">
      <c r="A30" s="7"/>
      <c r="B30" s="12"/>
      <c r="C30" s="7"/>
      <c r="D30" s="3">
        <f>SUM(D24:D29)</f>
        <v>7</v>
      </c>
      <c r="E30" s="115"/>
      <c r="F30" s="9"/>
      <c r="G30" s="10"/>
    </row>
    <row r="31" spans="1:7" s="11" customFormat="1" ht="15" customHeight="1" x14ac:dyDescent="0.25">
      <c r="A31" s="13"/>
      <c r="B31" s="12"/>
      <c r="C31" s="13"/>
      <c r="D31" s="129" t="s">
        <v>31</v>
      </c>
      <c r="E31" s="130"/>
      <c r="F31" s="16">
        <f>SUM(F24:F29)</f>
        <v>19.650000000000002</v>
      </c>
      <c r="G31" s="15"/>
    </row>
    <row r="32" spans="1:7" s="11" customFormat="1" ht="15" customHeight="1" x14ac:dyDescent="0.25">
      <c r="A32" s="13"/>
      <c r="B32" s="12"/>
      <c r="C32" s="13"/>
      <c r="D32" s="129" t="s">
        <v>45</v>
      </c>
      <c r="E32" s="130"/>
      <c r="F32" s="16">
        <f>F31*13%</f>
        <v>2.5545000000000004</v>
      </c>
      <c r="G32" s="15"/>
    </row>
    <row r="33" spans="1:9" s="11" customFormat="1" ht="15" customHeight="1" x14ac:dyDescent="0.25">
      <c r="A33" s="13"/>
      <c r="B33" s="12"/>
      <c r="C33" s="13"/>
      <c r="D33" s="129" t="s">
        <v>33</v>
      </c>
      <c r="E33" s="130"/>
      <c r="F33" s="16">
        <f>SUM(F31:F32)</f>
        <v>22.204500000000003</v>
      </c>
      <c r="G33" s="15"/>
    </row>
    <row r="34" spans="1:9" s="19" customFormat="1" x14ac:dyDescent="0.25">
      <c r="A34" s="7">
        <v>24</v>
      </c>
      <c r="B34" s="12" t="s">
        <v>50</v>
      </c>
      <c r="C34" s="7" t="s">
        <v>12</v>
      </c>
      <c r="D34" s="7">
        <v>1</v>
      </c>
      <c r="E34" s="18">
        <v>43.55</v>
      </c>
      <c r="F34" s="9">
        <f t="shared" ref="F34" si="2">D34*E34</f>
        <v>43.55</v>
      </c>
      <c r="G34" s="10">
        <v>0.24</v>
      </c>
    </row>
    <row r="35" spans="1:9" s="11" customFormat="1" ht="15" customHeight="1" x14ac:dyDescent="0.25">
      <c r="A35" s="13"/>
      <c r="B35" s="12"/>
      <c r="C35" s="13"/>
      <c r="D35" s="129" t="s">
        <v>31</v>
      </c>
      <c r="E35" s="130"/>
      <c r="F35" s="16">
        <f>SUM(F34:F34)</f>
        <v>43.55</v>
      </c>
      <c r="G35" s="15"/>
    </row>
    <row r="36" spans="1:9" s="11" customFormat="1" ht="15" customHeight="1" x14ac:dyDescent="0.25">
      <c r="A36" s="13"/>
      <c r="B36" s="12"/>
      <c r="C36" s="13"/>
      <c r="D36" s="129" t="s">
        <v>51</v>
      </c>
      <c r="E36" s="130"/>
      <c r="F36" s="16">
        <f>F35*24%</f>
        <v>10.451999999999998</v>
      </c>
      <c r="G36" s="15"/>
    </row>
    <row r="37" spans="1:9" s="11" customFormat="1" ht="15" customHeight="1" x14ac:dyDescent="0.25">
      <c r="A37" s="13"/>
      <c r="B37" s="12"/>
      <c r="C37" s="13"/>
      <c r="D37" s="129" t="s">
        <v>33</v>
      </c>
      <c r="E37" s="130"/>
      <c r="F37" s="16">
        <f>SUM(F35:F36)</f>
        <v>54.001999999999995</v>
      </c>
      <c r="G37" s="15"/>
    </row>
    <row r="38" spans="1:9" s="11" customFormat="1" ht="15" customHeight="1" x14ac:dyDescent="0.25">
      <c r="A38" s="20"/>
      <c r="B38" s="21"/>
      <c r="C38" s="20"/>
      <c r="D38" s="156" t="s">
        <v>52</v>
      </c>
      <c r="E38" s="157"/>
      <c r="F38" s="22">
        <f>F21+F31+F35</f>
        <v>248.90000000000003</v>
      </c>
      <c r="G38" s="15"/>
      <c r="H38" s="23">
        <f>F35+F31+F21</f>
        <v>248.90000000000003</v>
      </c>
    </row>
    <row r="39" spans="1:9" s="11" customFormat="1" ht="15" customHeight="1" x14ac:dyDescent="0.25">
      <c r="A39" s="20"/>
      <c r="B39" s="21"/>
      <c r="C39" s="20"/>
      <c r="D39" s="156" t="s">
        <v>32</v>
      </c>
      <c r="E39" s="157"/>
      <c r="F39" s="22">
        <f>F22</f>
        <v>11.142000000000001</v>
      </c>
      <c r="G39" s="15"/>
    </row>
    <row r="40" spans="1:9" s="11" customFormat="1" ht="15" customHeight="1" x14ac:dyDescent="0.25">
      <c r="A40" s="20"/>
      <c r="B40" s="21"/>
      <c r="C40" s="20"/>
      <c r="D40" s="156" t="s">
        <v>45</v>
      </c>
      <c r="E40" s="157"/>
      <c r="F40" s="22">
        <f>F32</f>
        <v>2.5545000000000004</v>
      </c>
      <c r="G40" s="15"/>
    </row>
    <row r="41" spans="1:9" s="11" customFormat="1" ht="15" customHeight="1" x14ac:dyDescent="0.25">
      <c r="A41" s="20"/>
      <c r="B41" s="21"/>
      <c r="C41" s="20"/>
      <c r="D41" s="156" t="s">
        <v>51</v>
      </c>
      <c r="E41" s="157"/>
      <c r="F41" s="22">
        <f>F36</f>
        <v>10.451999999999998</v>
      </c>
      <c r="G41" s="15"/>
    </row>
    <row r="42" spans="1:9" s="11" customFormat="1" ht="15" customHeight="1" x14ac:dyDescent="0.25">
      <c r="A42" s="20"/>
      <c r="B42" s="21"/>
      <c r="C42" s="20"/>
      <c r="D42" s="156" t="s">
        <v>33</v>
      </c>
      <c r="E42" s="157"/>
      <c r="F42" s="22">
        <f>SUM(F38:F41)</f>
        <v>273.04850000000005</v>
      </c>
      <c r="G42" s="15"/>
      <c r="I42" s="23">
        <f>F37+F33+F23</f>
        <v>273.04849999999999</v>
      </c>
    </row>
    <row r="43" spans="1:9" x14ac:dyDescent="0.25">
      <c r="A43" s="158" t="s">
        <v>53</v>
      </c>
      <c r="B43" s="159"/>
      <c r="C43" s="159"/>
      <c r="D43" s="159"/>
      <c r="E43" s="159"/>
      <c r="F43" s="160"/>
      <c r="G43" s="24"/>
      <c r="H43" s="19"/>
      <c r="I43" s="19"/>
    </row>
    <row r="44" spans="1:9" ht="30" x14ac:dyDescent="0.25">
      <c r="A44" s="3" t="s">
        <v>1</v>
      </c>
      <c r="B44" s="3" t="s">
        <v>2</v>
      </c>
      <c r="C44" s="3" t="s">
        <v>3</v>
      </c>
      <c r="D44" s="3" t="s">
        <v>4</v>
      </c>
      <c r="E44" s="25" t="s">
        <v>5</v>
      </c>
      <c r="F44" s="4" t="s">
        <v>6</v>
      </c>
      <c r="G44" s="5" t="s">
        <v>7</v>
      </c>
      <c r="H44" s="19"/>
      <c r="I44" s="19"/>
    </row>
    <row r="45" spans="1:9" x14ac:dyDescent="0.25">
      <c r="A45" s="26">
        <v>1</v>
      </c>
      <c r="B45" s="27" t="s">
        <v>54</v>
      </c>
      <c r="C45" s="28" t="s">
        <v>55</v>
      </c>
      <c r="D45" s="28">
        <v>64</v>
      </c>
      <c r="E45" s="124">
        <v>11.21</v>
      </c>
      <c r="F45" s="18">
        <f>D45*E45</f>
        <v>717.44</v>
      </c>
      <c r="G45" s="24">
        <v>0.06</v>
      </c>
      <c r="H45" s="19"/>
      <c r="I45" s="19"/>
    </row>
    <row r="46" spans="1:9" x14ac:dyDescent="0.25">
      <c r="A46" s="26">
        <v>2</v>
      </c>
      <c r="B46" s="27" t="s">
        <v>56</v>
      </c>
      <c r="C46" s="28" t="s">
        <v>55</v>
      </c>
      <c r="D46" s="28">
        <v>132</v>
      </c>
      <c r="E46" s="124">
        <v>6.32</v>
      </c>
      <c r="F46" s="18">
        <f t="shared" ref="F46:F61" si="3">D46*E46</f>
        <v>834.24</v>
      </c>
      <c r="G46" s="24">
        <v>0.06</v>
      </c>
      <c r="H46" s="19"/>
      <c r="I46" s="19"/>
    </row>
    <row r="47" spans="1:9" x14ac:dyDescent="0.25">
      <c r="A47" s="26">
        <v>3</v>
      </c>
      <c r="B47" s="27" t="s">
        <v>57</v>
      </c>
      <c r="C47" s="28" t="s">
        <v>58</v>
      </c>
      <c r="D47" s="28">
        <v>210</v>
      </c>
      <c r="E47" s="124">
        <v>4.72</v>
      </c>
      <c r="F47" s="18">
        <f t="shared" si="3"/>
        <v>991.19999999999993</v>
      </c>
      <c r="G47" s="24">
        <v>0.06</v>
      </c>
      <c r="H47" s="19"/>
      <c r="I47" s="19"/>
    </row>
    <row r="48" spans="1:9" x14ac:dyDescent="0.25">
      <c r="A48" s="26">
        <v>4</v>
      </c>
      <c r="B48" s="27" t="s">
        <v>59</v>
      </c>
      <c r="C48" s="28" t="s">
        <v>55</v>
      </c>
      <c r="D48" s="28">
        <v>194</v>
      </c>
      <c r="E48" s="124">
        <v>6.52</v>
      </c>
      <c r="F48" s="18">
        <f t="shared" si="3"/>
        <v>1264.8799999999999</v>
      </c>
      <c r="G48" s="24">
        <v>0.06</v>
      </c>
      <c r="H48" s="19"/>
      <c r="I48" s="19"/>
    </row>
    <row r="49" spans="1:9" x14ac:dyDescent="0.25">
      <c r="A49" s="26">
        <v>5</v>
      </c>
      <c r="B49" s="27" t="s">
        <v>60</v>
      </c>
      <c r="C49" s="28" t="s">
        <v>61</v>
      </c>
      <c r="D49" s="28">
        <v>84</v>
      </c>
      <c r="E49" s="124">
        <v>9.43</v>
      </c>
      <c r="F49" s="18">
        <f t="shared" si="3"/>
        <v>792.12</v>
      </c>
      <c r="G49" s="24">
        <v>0.06</v>
      </c>
      <c r="H49" s="19"/>
      <c r="I49" s="19"/>
    </row>
    <row r="50" spans="1:9" x14ac:dyDescent="0.25">
      <c r="A50" s="26">
        <v>6</v>
      </c>
      <c r="B50" s="27" t="s">
        <v>62</v>
      </c>
      <c r="C50" s="28" t="s">
        <v>55</v>
      </c>
      <c r="D50" s="28">
        <v>136</v>
      </c>
      <c r="E50" s="124">
        <v>7.68</v>
      </c>
      <c r="F50" s="18">
        <f t="shared" si="3"/>
        <v>1044.48</v>
      </c>
      <c r="G50" s="24">
        <v>0.06</v>
      </c>
      <c r="H50" s="19"/>
      <c r="I50" s="19"/>
    </row>
    <row r="51" spans="1:9" x14ac:dyDescent="0.25">
      <c r="A51" s="26">
        <v>7</v>
      </c>
      <c r="B51" s="27" t="s">
        <v>63</v>
      </c>
      <c r="C51" s="28" t="s">
        <v>61</v>
      </c>
      <c r="D51" s="28">
        <v>158</v>
      </c>
      <c r="E51" s="124">
        <v>3.01</v>
      </c>
      <c r="F51" s="18">
        <f t="shared" si="3"/>
        <v>475.58</v>
      </c>
      <c r="G51" s="24">
        <v>0.06</v>
      </c>
      <c r="H51" s="19"/>
      <c r="I51" s="19"/>
    </row>
    <row r="52" spans="1:9" ht="30" x14ac:dyDescent="0.25">
      <c r="A52" s="26">
        <v>8</v>
      </c>
      <c r="B52" s="27" t="s">
        <v>64</v>
      </c>
      <c r="C52" s="28" t="s">
        <v>65</v>
      </c>
      <c r="D52" s="28">
        <v>130</v>
      </c>
      <c r="E52" s="124">
        <v>3.38</v>
      </c>
      <c r="F52" s="18">
        <f t="shared" si="3"/>
        <v>439.4</v>
      </c>
      <c r="G52" s="24">
        <v>0.06</v>
      </c>
      <c r="H52" s="19"/>
      <c r="I52" s="19"/>
    </row>
    <row r="53" spans="1:9" x14ac:dyDescent="0.25">
      <c r="A53" s="26">
        <v>9</v>
      </c>
      <c r="B53" s="27" t="s">
        <v>66</v>
      </c>
      <c r="C53" s="28" t="s">
        <v>61</v>
      </c>
      <c r="D53" s="28">
        <v>282</v>
      </c>
      <c r="E53" s="124">
        <v>3.01</v>
      </c>
      <c r="F53" s="18">
        <f t="shared" si="3"/>
        <v>848.81999999999994</v>
      </c>
      <c r="G53" s="24">
        <v>0.06</v>
      </c>
      <c r="H53" s="19"/>
      <c r="I53" s="19"/>
    </row>
    <row r="54" spans="1:9" x14ac:dyDescent="0.25">
      <c r="A54" s="26">
        <v>10</v>
      </c>
      <c r="B54" s="27" t="s">
        <v>67</v>
      </c>
      <c r="C54" s="28" t="s">
        <v>61</v>
      </c>
      <c r="D54" s="28">
        <v>60</v>
      </c>
      <c r="E54" s="124">
        <v>2.83</v>
      </c>
      <c r="F54" s="18">
        <f t="shared" si="3"/>
        <v>169.8</v>
      </c>
      <c r="G54" s="24">
        <v>0.06</v>
      </c>
      <c r="H54" s="19"/>
      <c r="I54" s="19"/>
    </row>
    <row r="55" spans="1:9" x14ac:dyDescent="0.25">
      <c r="A55" s="26">
        <v>11</v>
      </c>
      <c r="B55" s="27" t="s">
        <v>68</v>
      </c>
      <c r="C55" s="28" t="s">
        <v>55</v>
      </c>
      <c r="D55" s="28">
        <v>146</v>
      </c>
      <c r="E55" s="124">
        <v>3.3</v>
      </c>
      <c r="F55" s="18">
        <f t="shared" si="3"/>
        <v>481.79999999999995</v>
      </c>
      <c r="G55" s="24">
        <v>0.06</v>
      </c>
      <c r="H55" s="19"/>
      <c r="I55" s="19"/>
    </row>
    <row r="56" spans="1:9" x14ac:dyDescent="0.25">
      <c r="A56" s="26">
        <v>12</v>
      </c>
      <c r="B56" s="27" t="s">
        <v>69</v>
      </c>
      <c r="C56" s="28" t="s">
        <v>55</v>
      </c>
      <c r="D56" s="28">
        <v>108</v>
      </c>
      <c r="E56" s="124">
        <v>2.36</v>
      </c>
      <c r="F56" s="18">
        <f t="shared" si="3"/>
        <v>254.88</v>
      </c>
      <c r="G56" s="24">
        <v>0.06</v>
      </c>
      <c r="H56" s="19"/>
      <c r="I56" s="19"/>
    </row>
    <row r="57" spans="1:9" x14ac:dyDescent="0.25">
      <c r="A57" s="26">
        <v>13</v>
      </c>
      <c r="B57" s="27" t="s">
        <v>70</v>
      </c>
      <c r="C57" s="28" t="s">
        <v>71</v>
      </c>
      <c r="D57" s="28">
        <v>144</v>
      </c>
      <c r="E57" s="124">
        <v>6.68</v>
      </c>
      <c r="F57" s="18">
        <f t="shared" si="3"/>
        <v>961.92</v>
      </c>
      <c r="G57" s="24">
        <v>0.06</v>
      </c>
      <c r="H57" s="19"/>
      <c r="I57" s="19"/>
    </row>
    <row r="58" spans="1:9" ht="30" x14ac:dyDescent="0.25">
      <c r="A58" s="26">
        <v>14</v>
      </c>
      <c r="B58" s="27" t="s">
        <v>72</v>
      </c>
      <c r="C58" s="28" t="s">
        <v>73</v>
      </c>
      <c r="D58" s="28">
        <v>52</v>
      </c>
      <c r="E58" s="124">
        <v>5.4</v>
      </c>
      <c r="F58" s="18">
        <f t="shared" si="3"/>
        <v>280.8</v>
      </c>
      <c r="G58" s="24">
        <v>0.06</v>
      </c>
      <c r="H58" s="19"/>
      <c r="I58" s="19"/>
    </row>
    <row r="59" spans="1:9" x14ac:dyDescent="0.25">
      <c r="A59" s="26">
        <v>15</v>
      </c>
      <c r="B59" s="27" t="s">
        <v>74</v>
      </c>
      <c r="C59" s="28" t="s">
        <v>61</v>
      </c>
      <c r="D59" s="28">
        <v>114</v>
      </c>
      <c r="E59" s="124">
        <v>5.38</v>
      </c>
      <c r="F59" s="18">
        <f t="shared" si="3"/>
        <v>613.31999999999994</v>
      </c>
      <c r="G59" s="24">
        <v>0.06</v>
      </c>
      <c r="H59" s="19"/>
      <c r="I59" s="19"/>
    </row>
    <row r="60" spans="1:9" x14ac:dyDescent="0.25">
      <c r="A60" s="26">
        <v>16</v>
      </c>
      <c r="B60" s="27" t="s">
        <v>75</v>
      </c>
      <c r="C60" s="28" t="s">
        <v>76</v>
      </c>
      <c r="D60" s="28">
        <v>74</v>
      </c>
      <c r="E60" s="124">
        <v>12.26</v>
      </c>
      <c r="F60" s="18">
        <f t="shared" si="3"/>
        <v>907.24</v>
      </c>
      <c r="G60" s="24">
        <v>0.06</v>
      </c>
      <c r="H60" s="19"/>
      <c r="I60" s="19"/>
    </row>
    <row r="61" spans="1:9" x14ac:dyDescent="0.25">
      <c r="A61" s="26">
        <v>17</v>
      </c>
      <c r="B61" s="27" t="s">
        <v>77</v>
      </c>
      <c r="C61" s="28" t="s">
        <v>55</v>
      </c>
      <c r="D61" s="28">
        <v>116</v>
      </c>
      <c r="E61" s="124">
        <v>1.68</v>
      </c>
      <c r="F61" s="18">
        <f t="shared" si="3"/>
        <v>194.88</v>
      </c>
      <c r="G61" s="24">
        <v>0.06</v>
      </c>
      <c r="H61" s="19"/>
      <c r="I61" s="19"/>
    </row>
    <row r="62" spans="1:9" x14ac:dyDescent="0.25">
      <c r="A62" s="26"/>
      <c r="B62" s="27"/>
      <c r="C62" s="28"/>
      <c r="D62" s="35">
        <f>SUM(D45:D61)</f>
        <v>2204</v>
      </c>
      <c r="E62" s="124"/>
      <c r="F62" s="18"/>
      <c r="G62" s="24"/>
      <c r="H62" s="19"/>
      <c r="I62" s="19"/>
    </row>
    <row r="63" spans="1:9" x14ac:dyDescent="0.25">
      <c r="A63" s="13"/>
      <c r="B63" s="12"/>
      <c r="C63" s="13"/>
      <c r="D63" s="129" t="s">
        <v>31</v>
      </c>
      <c r="E63" s="130"/>
      <c r="F63" s="16">
        <f>SUM(F45:F61)</f>
        <v>11272.799999999997</v>
      </c>
      <c r="G63" s="15"/>
      <c r="H63" s="11"/>
      <c r="I63" s="11"/>
    </row>
    <row r="64" spans="1:9" x14ac:dyDescent="0.25">
      <c r="A64" s="13"/>
      <c r="B64" s="12"/>
      <c r="C64" s="13"/>
      <c r="D64" s="129" t="s">
        <v>32</v>
      </c>
      <c r="E64" s="130"/>
      <c r="F64" s="16">
        <f>F63*6%</f>
        <v>676.36799999999982</v>
      </c>
      <c r="G64" s="15"/>
      <c r="H64" s="11"/>
      <c r="I64" s="11"/>
    </row>
    <row r="65" spans="1:9" x14ac:dyDescent="0.25">
      <c r="A65" s="13"/>
      <c r="B65" s="12"/>
      <c r="C65" s="13"/>
      <c r="D65" s="129" t="s">
        <v>33</v>
      </c>
      <c r="E65" s="130"/>
      <c r="F65" s="16">
        <f>SUM(F63:F64)</f>
        <v>11949.167999999998</v>
      </c>
      <c r="G65" s="15"/>
      <c r="H65" s="11"/>
      <c r="I65" s="11"/>
    </row>
    <row r="66" spans="1:9" x14ac:dyDescent="0.25">
      <c r="A66" s="26">
        <v>18</v>
      </c>
      <c r="B66" s="27" t="s">
        <v>78</v>
      </c>
      <c r="C66" s="28" t="s">
        <v>55</v>
      </c>
      <c r="D66" s="28">
        <v>46</v>
      </c>
      <c r="E66" s="124">
        <v>9.73</v>
      </c>
      <c r="F66" s="18">
        <f>D66*E66</f>
        <v>447.58000000000004</v>
      </c>
      <c r="G66" s="24">
        <v>0.13</v>
      </c>
      <c r="H66" s="19"/>
      <c r="I66" s="19"/>
    </row>
    <row r="67" spans="1:9" x14ac:dyDescent="0.25">
      <c r="A67" s="26">
        <v>19</v>
      </c>
      <c r="B67" s="27" t="s">
        <v>79</v>
      </c>
      <c r="C67" s="28" t="s">
        <v>55</v>
      </c>
      <c r="D67" s="28">
        <v>132</v>
      </c>
      <c r="E67" s="124">
        <v>1.33</v>
      </c>
      <c r="F67" s="18">
        <f t="shared" ref="F67:F89" si="4">D67*E67</f>
        <v>175.56</v>
      </c>
      <c r="G67" s="24">
        <v>0.13</v>
      </c>
      <c r="H67" s="19"/>
      <c r="I67" s="19"/>
    </row>
    <row r="68" spans="1:9" x14ac:dyDescent="0.25">
      <c r="A68" s="26">
        <v>20</v>
      </c>
      <c r="B68" s="27" t="s">
        <v>80</v>
      </c>
      <c r="C68" s="28" t="s">
        <v>81</v>
      </c>
      <c r="D68" s="28">
        <v>160</v>
      </c>
      <c r="E68" s="124">
        <v>0.88</v>
      </c>
      <c r="F68" s="18">
        <f t="shared" si="4"/>
        <v>140.80000000000001</v>
      </c>
      <c r="G68" s="24">
        <v>0.13</v>
      </c>
      <c r="H68" s="19"/>
      <c r="I68" s="19"/>
    </row>
    <row r="69" spans="1:9" x14ac:dyDescent="0.25">
      <c r="A69" s="26">
        <v>21</v>
      </c>
      <c r="B69" s="27" t="s">
        <v>82</v>
      </c>
      <c r="C69" s="28" t="s">
        <v>61</v>
      </c>
      <c r="D69" s="28">
        <v>292</v>
      </c>
      <c r="E69" s="124">
        <v>1.06</v>
      </c>
      <c r="F69" s="18">
        <f t="shared" si="4"/>
        <v>309.52000000000004</v>
      </c>
      <c r="G69" s="24">
        <v>0.13</v>
      </c>
      <c r="H69" s="19"/>
      <c r="I69" s="19"/>
    </row>
    <row r="70" spans="1:9" x14ac:dyDescent="0.25">
      <c r="A70" s="26">
        <v>22</v>
      </c>
      <c r="B70" s="27" t="s">
        <v>83</v>
      </c>
      <c r="C70" s="28" t="s">
        <v>55</v>
      </c>
      <c r="D70" s="28">
        <v>176</v>
      </c>
      <c r="E70" s="124">
        <v>0.71</v>
      </c>
      <c r="F70" s="18">
        <f t="shared" si="4"/>
        <v>124.96</v>
      </c>
      <c r="G70" s="24">
        <v>0.13</v>
      </c>
      <c r="H70" s="19"/>
      <c r="I70" s="19"/>
    </row>
    <row r="71" spans="1:9" x14ac:dyDescent="0.25">
      <c r="A71" s="26">
        <v>23</v>
      </c>
      <c r="B71" s="27" t="s">
        <v>84</v>
      </c>
      <c r="C71" s="28" t="s">
        <v>55</v>
      </c>
      <c r="D71" s="28">
        <v>176</v>
      </c>
      <c r="E71" s="124">
        <v>0.71</v>
      </c>
      <c r="F71" s="18">
        <f t="shared" si="4"/>
        <v>124.96</v>
      </c>
      <c r="G71" s="24">
        <v>0.13</v>
      </c>
      <c r="H71" s="19"/>
      <c r="I71" s="19"/>
    </row>
    <row r="72" spans="1:9" x14ac:dyDescent="0.25">
      <c r="A72" s="26">
        <v>24</v>
      </c>
      <c r="B72" s="27" t="s">
        <v>85</v>
      </c>
      <c r="C72" s="28" t="s">
        <v>55</v>
      </c>
      <c r="D72" s="28">
        <v>170</v>
      </c>
      <c r="E72" s="124">
        <v>0.8</v>
      </c>
      <c r="F72" s="18">
        <f t="shared" si="4"/>
        <v>136</v>
      </c>
      <c r="G72" s="24">
        <v>0.13</v>
      </c>
      <c r="H72" s="19"/>
      <c r="I72" s="19"/>
    </row>
    <row r="73" spans="1:9" x14ac:dyDescent="0.25">
      <c r="A73" s="26">
        <v>25</v>
      </c>
      <c r="B73" s="30" t="s">
        <v>86</v>
      </c>
      <c r="C73" s="28" t="s">
        <v>55</v>
      </c>
      <c r="D73" s="28">
        <v>142</v>
      </c>
      <c r="E73" s="124">
        <v>1.77</v>
      </c>
      <c r="F73" s="18">
        <f t="shared" si="4"/>
        <v>251.34</v>
      </c>
      <c r="G73" s="24">
        <v>0.13</v>
      </c>
      <c r="H73" s="19"/>
      <c r="I73" s="19"/>
    </row>
    <row r="74" spans="1:9" x14ac:dyDescent="0.25">
      <c r="A74" s="26">
        <v>26</v>
      </c>
      <c r="B74" s="30" t="s">
        <v>87</v>
      </c>
      <c r="C74" s="28" t="s">
        <v>55</v>
      </c>
      <c r="D74" s="28">
        <v>182</v>
      </c>
      <c r="E74" s="124">
        <v>1.77</v>
      </c>
      <c r="F74" s="18">
        <f t="shared" si="4"/>
        <v>322.14</v>
      </c>
      <c r="G74" s="24">
        <v>0.13</v>
      </c>
      <c r="H74" s="19"/>
      <c r="I74" s="19"/>
    </row>
    <row r="75" spans="1:9" x14ac:dyDescent="0.25">
      <c r="A75" s="26">
        <v>27</v>
      </c>
      <c r="B75" s="27" t="s">
        <v>88</v>
      </c>
      <c r="C75" s="28" t="s">
        <v>55</v>
      </c>
      <c r="D75" s="28">
        <v>48</v>
      </c>
      <c r="E75" s="124">
        <v>2.65</v>
      </c>
      <c r="F75" s="18">
        <f t="shared" si="4"/>
        <v>127.19999999999999</v>
      </c>
      <c r="G75" s="24">
        <v>0.13</v>
      </c>
      <c r="H75" s="19"/>
      <c r="I75" s="19"/>
    </row>
    <row r="76" spans="1:9" x14ac:dyDescent="0.25">
      <c r="A76" s="26">
        <v>28</v>
      </c>
      <c r="B76" s="27" t="s">
        <v>89</v>
      </c>
      <c r="C76" s="28" t="s">
        <v>55</v>
      </c>
      <c r="D76" s="28">
        <v>188</v>
      </c>
      <c r="E76" s="124">
        <v>0.8</v>
      </c>
      <c r="F76" s="18">
        <f t="shared" si="4"/>
        <v>150.4</v>
      </c>
      <c r="G76" s="24">
        <v>0.13</v>
      </c>
      <c r="H76" s="19"/>
      <c r="I76" s="19"/>
    </row>
    <row r="77" spans="1:9" x14ac:dyDescent="0.25">
      <c r="A77" s="26">
        <v>29</v>
      </c>
      <c r="B77" s="27" t="s">
        <v>90</v>
      </c>
      <c r="C77" s="28" t="s">
        <v>91</v>
      </c>
      <c r="D77" s="28">
        <v>80</v>
      </c>
      <c r="E77" s="124">
        <v>2.57</v>
      </c>
      <c r="F77" s="18">
        <f t="shared" si="4"/>
        <v>205.6</v>
      </c>
      <c r="G77" s="24">
        <v>0.13</v>
      </c>
      <c r="H77" s="19"/>
      <c r="I77" s="19"/>
    </row>
    <row r="78" spans="1:9" x14ac:dyDescent="0.25">
      <c r="A78" s="26">
        <v>30</v>
      </c>
      <c r="B78" s="27" t="s">
        <v>92</v>
      </c>
      <c r="C78" s="28" t="s">
        <v>55</v>
      </c>
      <c r="D78" s="28">
        <v>204</v>
      </c>
      <c r="E78" s="124">
        <v>0.1</v>
      </c>
      <c r="F78" s="18">
        <f t="shared" si="4"/>
        <v>20.400000000000002</v>
      </c>
      <c r="G78" s="24">
        <v>0.13</v>
      </c>
      <c r="H78" s="19"/>
      <c r="I78" s="19"/>
    </row>
    <row r="79" spans="1:9" x14ac:dyDescent="0.25">
      <c r="A79" s="26">
        <v>31</v>
      </c>
      <c r="B79" s="27" t="s">
        <v>93</v>
      </c>
      <c r="C79" s="28" t="s">
        <v>55</v>
      </c>
      <c r="D79" s="28">
        <v>202</v>
      </c>
      <c r="E79" s="124">
        <v>0.15</v>
      </c>
      <c r="F79" s="18">
        <f t="shared" si="4"/>
        <v>30.299999999999997</v>
      </c>
      <c r="G79" s="24">
        <v>0.13</v>
      </c>
      <c r="H79" s="19"/>
      <c r="I79" s="19"/>
    </row>
    <row r="80" spans="1:9" x14ac:dyDescent="0.25">
      <c r="A80" s="26">
        <v>32</v>
      </c>
      <c r="B80" s="27" t="s">
        <v>94</v>
      </c>
      <c r="C80" s="28" t="s">
        <v>95</v>
      </c>
      <c r="D80" s="28">
        <v>46</v>
      </c>
      <c r="E80" s="124">
        <v>7.96</v>
      </c>
      <c r="F80" s="18">
        <f t="shared" si="4"/>
        <v>366.16</v>
      </c>
      <c r="G80" s="24">
        <v>0.13</v>
      </c>
      <c r="H80" s="19"/>
      <c r="I80" s="19"/>
    </row>
    <row r="81" spans="1:9" x14ac:dyDescent="0.25">
      <c r="A81" s="26">
        <v>33</v>
      </c>
      <c r="B81" s="27" t="s">
        <v>96</v>
      </c>
      <c r="C81" s="28" t="s">
        <v>91</v>
      </c>
      <c r="D81" s="28">
        <v>336</v>
      </c>
      <c r="E81" s="124">
        <v>3.1</v>
      </c>
      <c r="F81" s="18">
        <f t="shared" si="4"/>
        <v>1041.6000000000001</v>
      </c>
      <c r="G81" s="24">
        <v>0.13</v>
      </c>
      <c r="H81" s="19"/>
      <c r="I81" s="19"/>
    </row>
    <row r="82" spans="1:9" x14ac:dyDescent="0.25">
      <c r="A82" s="26">
        <v>34</v>
      </c>
      <c r="B82" s="27" t="s">
        <v>97</v>
      </c>
      <c r="C82" s="28" t="s">
        <v>55</v>
      </c>
      <c r="D82" s="28">
        <v>252</v>
      </c>
      <c r="E82" s="124">
        <v>1.77</v>
      </c>
      <c r="F82" s="18">
        <f t="shared" si="4"/>
        <v>446.04</v>
      </c>
      <c r="G82" s="24">
        <v>0.13</v>
      </c>
      <c r="H82" s="19"/>
      <c r="I82" s="19"/>
    </row>
    <row r="83" spans="1:9" x14ac:dyDescent="0.25">
      <c r="A83" s="26">
        <v>35</v>
      </c>
      <c r="B83" s="27" t="s">
        <v>98</v>
      </c>
      <c r="C83" s="28" t="s">
        <v>55</v>
      </c>
      <c r="D83" s="28">
        <v>42</v>
      </c>
      <c r="E83" s="124">
        <v>21.24</v>
      </c>
      <c r="F83" s="18">
        <f t="shared" si="4"/>
        <v>892.07999999999993</v>
      </c>
      <c r="G83" s="24">
        <v>0.13</v>
      </c>
      <c r="H83" s="19"/>
      <c r="I83" s="19"/>
    </row>
    <row r="84" spans="1:9" x14ac:dyDescent="0.25">
      <c r="A84" s="26">
        <v>36</v>
      </c>
      <c r="B84" s="27" t="s">
        <v>99</v>
      </c>
      <c r="C84" s="28" t="s">
        <v>55</v>
      </c>
      <c r="D84" s="28">
        <v>40</v>
      </c>
      <c r="E84" s="124">
        <v>23.89</v>
      </c>
      <c r="F84" s="18">
        <f t="shared" si="4"/>
        <v>955.6</v>
      </c>
      <c r="G84" s="24">
        <v>0.13</v>
      </c>
      <c r="H84" s="19"/>
      <c r="I84" s="19"/>
    </row>
    <row r="85" spans="1:9" x14ac:dyDescent="0.25">
      <c r="A85" s="26">
        <v>37</v>
      </c>
      <c r="B85" s="27" t="s">
        <v>100</v>
      </c>
      <c r="C85" s="28" t="s">
        <v>55</v>
      </c>
      <c r="D85" s="28">
        <v>54</v>
      </c>
      <c r="E85" s="124">
        <v>2</v>
      </c>
      <c r="F85" s="18">
        <f t="shared" si="4"/>
        <v>108</v>
      </c>
      <c r="G85" s="24">
        <v>0.13</v>
      </c>
      <c r="H85" s="19"/>
      <c r="I85" s="19"/>
    </row>
    <row r="86" spans="1:9" x14ac:dyDescent="0.25">
      <c r="A86" s="26">
        <v>38</v>
      </c>
      <c r="B86" s="27" t="s">
        <v>101</v>
      </c>
      <c r="C86" s="28" t="s">
        <v>91</v>
      </c>
      <c r="D86" s="28">
        <v>222</v>
      </c>
      <c r="E86" s="124">
        <v>1.42</v>
      </c>
      <c r="F86" s="18">
        <f t="shared" si="4"/>
        <v>315.24</v>
      </c>
      <c r="G86" s="24">
        <v>0.13</v>
      </c>
      <c r="H86" s="19"/>
      <c r="I86" s="19"/>
    </row>
    <row r="87" spans="1:9" x14ac:dyDescent="0.25">
      <c r="A87" s="26">
        <v>39</v>
      </c>
      <c r="B87" s="27" t="str">
        <f>[1]Νηπιαγωγεία!B55</f>
        <v>Gel παγοθεραπείας/θερμοθεραπείας σε θήκη 26cmΧ16cm</v>
      </c>
      <c r="C87" s="28" t="s">
        <v>55</v>
      </c>
      <c r="D87" s="28">
        <v>220</v>
      </c>
      <c r="E87" s="124">
        <v>0.17</v>
      </c>
      <c r="F87" s="18">
        <f t="shared" si="4"/>
        <v>37.400000000000006</v>
      </c>
      <c r="G87" s="24">
        <v>0.13</v>
      </c>
      <c r="H87" s="19"/>
      <c r="I87" s="19"/>
    </row>
    <row r="88" spans="1:9" x14ac:dyDescent="0.25">
      <c r="A88" s="26">
        <v>40</v>
      </c>
      <c r="B88" s="31" t="s">
        <v>102</v>
      </c>
      <c r="C88" s="28" t="s">
        <v>55</v>
      </c>
      <c r="D88" s="28">
        <v>32</v>
      </c>
      <c r="E88" s="124">
        <v>2.65</v>
      </c>
      <c r="F88" s="18">
        <f t="shared" si="4"/>
        <v>84.8</v>
      </c>
      <c r="G88" s="24">
        <v>0.13</v>
      </c>
      <c r="H88" s="19"/>
      <c r="I88" s="19"/>
    </row>
    <row r="89" spans="1:9" ht="30" x14ac:dyDescent="0.25">
      <c r="A89" s="26">
        <v>41</v>
      </c>
      <c r="B89" s="27" t="s">
        <v>103</v>
      </c>
      <c r="C89" s="28" t="s">
        <v>104</v>
      </c>
      <c r="D89" s="28">
        <v>148</v>
      </c>
      <c r="E89" s="124">
        <v>6.75</v>
      </c>
      <c r="F89" s="18">
        <f t="shared" si="4"/>
        <v>999</v>
      </c>
      <c r="G89" s="24">
        <v>0.13</v>
      </c>
      <c r="H89" s="19"/>
      <c r="I89" s="19"/>
    </row>
    <row r="90" spans="1:9" x14ac:dyDescent="0.25">
      <c r="A90" s="26"/>
      <c r="B90" s="27"/>
      <c r="C90" s="28"/>
      <c r="D90" s="35">
        <f>SUM(D66:D89)</f>
        <v>3590</v>
      </c>
      <c r="E90" s="124"/>
      <c r="F90" s="18"/>
      <c r="G90" s="24"/>
      <c r="H90" s="19"/>
      <c r="I90" s="19"/>
    </row>
    <row r="91" spans="1:9" x14ac:dyDescent="0.25">
      <c r="A91" s="13"/>
      <c r="B91" s="12"/>
      <c r="C91" s="13"/>
      <c r="D91" s="129" t="s">
        <v>31</v>
      </c>
      <c r="E91" s="130"/>
      <c r="F91" s="16">
        <f>SUM(F66:F89)</f>
        <v>7812.68</v>
      </c>
      <c r="G91" s="15"/>
      <c r="H91" s="11"/>
      <c r="I91" s="11"/>
    </row>
    <row r="92" spans="1:9" x14ac:dyDescent="0.25">
      <c r="A92" s="13"/>
      <c r="B92" s="12"/>
      <c r="C92" s="13"/>
      <c r="D92" s="129" t="s">
        <v>45</v>
      </c>
      <c r="E92" s="130"/>
      <c r="F92" s="16">
        <f>F91*13%</f>
        <v>1015.6484</v>
      </c>
      <c r="G92" s="15"/>
      <c r="H92" s="11"/>
      <c r="I92" s="11"/>
    </row>
    <row r="93" spans="1:9" x14ac:dyDescent="0.25">
      <c r="A93" s="13"/>
      <c r="B93" s="12"/>
      <c r="C93" s="13"/>
      <c r="D93" s="129" t="s">
        <v>33</v>
      </c>
      <c r="E93" s="130"/>
      <c r="F93" s="16">
        <f>SUM(F91:F92)</f>
        <v>8828.3284000000003</v>
      </c>
      <c r="G93" s="15"/>
      <c r="H93" s="11"/>
      <c r="I93" s="11"/>
    </row>
    <row r="94" spans="1:9" x14ac:dyDescent="0.25">
      <c r="A94" s="26">
        <v>42</v>
      </c>
      <c r="B94" s="27" t="s">
        <v>105</v>
      </c>
      <c r="C94" s="28" t="s">
        <v>55</v>
      </c>
      <c r="D94" s="28">
        <v>92</v>
      </c>
      <c r="E94" s="124">
        <v>2.66</v>
      </c>
      <c r="F94" s="18">
        <f>D94*E94</f>
        <v>244.72000000000003</v>
      </c>
      <c r="G94" s="24">
        <v>0.24</v>
      </c>
      <c r="H94" s="19"/>
      <c r="I94" s="19"/>
    </row>
    <row r="95" spans="1:9" x14ac:dyDescent="0.25">
      <c r="A95" s="26">
        <v>43</v>
      </c>
      <c r="B95" s="27" t="s">
        <v>106</v>
      </c>
      <c r="C95" s="28" t="s">
        <v>55</v>
      </c>
      <c r="D95" s="28">
        <v>100</v>
      </c>
      <c r="E95" s="124">
        <v>4.03</v>
      </c>
      <c r="F95" s="18">
        <f t="shared" ref="F95:F113" si="5">D95*E95</f>
        <v>403</v>
      </c>
      <c r="G95" s="24">
        <v>0.24</v>
      </c>
      <c r="H95" s="19"/>
      <c r="I95" s="19"/>
    </row>
    <row r="96" spans="1:9" x14ac:dyDescent="0.25">
      <c r="A96" s="26">
        <v>44</v>
      </c>
      <c r="B96" s="27" t="s">
        <v>107</v>
      </c>
      <c r="C96" s="28" t="s">
        <v>55</v>
      </c>
      <c r="D96" s="28">
        <v>74</v>
      </c>
      <c r="E96" s="124">
        <v>2.42</v>
      </c>
      <c r="F96" s="18">
        <f t="shared" si="5"/>
        <v>179.07999999999998</v>
      </c>
      <c r="G96" s="24">
        <v>0.24</v>
      </c>
      <c r="H96" s="19"/>
      <c r="I96" s="19"/>
    </row>
    <row r="97" spans="1:9" x14ac:dyDescent="0.25">
      <c r="A97" s="26">
        <v>45</v>
      </c>
      <c r="B97" s="27" t="s">
        <v>108</v>
      </c>
      <c r="C97" s="28" t="s">
        <v>55</v>
      </c>
      <c r="D97" s="28">
        <v>120</v>
      </c>
      <c r="E97" s="124">
        <v>8.06</v>
      </c>
      <c r="F97" s="18">
        <f t="shared" si="5"/>
        <v>967.2</v>
      </c>
      <c r="G97" s="24">
        <v>0.24</v>
      </c>
      <c r="H97" s="19"/>
      <c r="I97" s="19"/>
    </row>
    <row r="98" spans="1:9" x14ac:dyDescent="0.25">
      <c r="A98" s="26">
        <v>46</v>
      </c>
      <c r="B98" s="27" t="s">
        <v>109</v>
      </c>
      <c r="C98" s="28" t="s">
        <v>55</v>
      </c>
      <c r="D98" s="28">
        <v>166</v>
      </c>
      <c r="E98" s="124">
        <v>6.85</v>
      </c>
      <c r="F98" s="18">
        <f t="shared" si="5"/>
        <v>1137.0999999999999</v>
      </c>
      <c r="G98" s="24">
        <v>0.24</v>
      </c>
      <c r="H98" s="19"/>
      <c r="I98" s="19"/>
    </row>
    <row r="99" spans="1:9" x14ac:dyDescent="0.25">
      <c r="A99" s="26">
        <v>47</v>
      </c>
      <c r="B99" s="27" t="s">
        <v>110</v>
      </c>
      <c r="C99" s="28" t="s">
        <v>55</v>
      </c>
      <c r="D99" s="28">
        <v>52</v>
      </c>
      <c r="E99" s="124">
        <v>0.56000000000000005</v>
      </c>
      <c r="F99" s="18">
        <f t="shared" si="5"/>
        <v>29.120000000000005</v>
      </c>
      <c r="G99" s="24">
        <v>0.24</v>
      </c>
      <c r="H99" s="19"/>
      <c r="I99" s="19"/>
    </row>
    <row r="100" spans="1:9" x14ac:dyDescent="0.25">
      <c r="A100" s="26">
        <v>48</v>
      </c>
      <c r="B100" s="27" t="s">
        <v>111</v>
      </c>
      <c r="C100" s="28" t="s">
        <v>55</v>
      </c>
      <c r="D100" s="28">
        <v>50</v>
      </c>
      <c r="E100" s="124">
        <v>2.02</v>
      </c>
      <c r="F100" s="18">
        <f t="shared" si="5"/>
        <v>101</v>
      </c>
      <c r="G100" s="24">
        <v>0.24</v>
      </c>
      <c r="H100" s="19"/>
      <c r="I100" s="19"/>
    </row>
    <row r="101" spans="1:9" x14ac:dyDescent="0.25">
      <c r="A101" s="26">
        <v>49</v>
      </c>
      <c r="B101" s="27" t="s">
        <v>112</v>
      </c>
      <c r="C101" s="28" t="s">
        <v>55</v>
      </c>
      <c r="D101" s="28">
        <v>174</v>
      </c>
      <c r="E101" s="124">
        <v>0.1</v>
      </c>
      <c r="F101" s="18">
        <f t="shared" si="5"/>
        <v>17.400000000000002</v>
      </c>
      <c r="G101" s="24">
        <v>0.24</v>
      </c>
      <c r="H101" s="19"/>
      <c r="I101" s="19"/>
    </row>
    <row r="102" spans="1:9" x14ac:dyDescent="0.25">
      <c r="A102" s="26">
        <v>50</v>
      </c>
      <c r="B102" s="27" t="s">
        <v>113</v>
      </c>
      <c r="C102" s="28" t="s">
        <v>55</v>
      </c>
      <c r="D102" s="28">
        <v>80</v>
      </c>
      <c r="E102" s="124">
        <v>7.26</v>
      </c>
      <c r="F102" s="18">
        <f t="shared" si="5"/>
        <v>580.79999999999995</v>
      </c>
      <c r="G102" s="24">
        <v>0.24</v>
      </c>
      <c r="H102" s="19"/>
      <c r="I102" s="19"/>
    </row>
    <row r="103" spans="1:9" x14ac:dyDescent="0.25">
      <c r="A103" s="26">
        <v>51</v>
      </c>
      <c r="B103" s="27" t="s">
        <v>114</v>
      </c>
      <c r="C103" s="28" t="s">
        <v>55</v>
      </c>
      <c r="D103" s="28">
        <v>146</v>
      </c>
      <c r="E103" s="124">
        <v>5.65</v>
      </c>
      <c r="F103" s="18">
        <f t="shared" si="5"/>
        <v>824.90000000000009</v>
      </c>
      <c r="G103" s="24">
        <v>0.24</v>
      </c>
      <c r="H103" s="19"/>
      <c r="I103" s="19"/>
    </row>
    <row r="104" spans="1:9" x14ac:dyDescent="0.25">
      <c r="A104" s="26">
        <v>52</v>
      </c>
      <c r="B104" s="27" t="s">
        <v>115</v>
      </c>
      <c r="C104" s="28" t="s">
        <v>55</v>
      </c>
      <c r="D104" s="28">
        <v>122</v>
      </c>
      <c r="E104" s="124">
        <v>6.45</v>
      </c>
      <c r="F104" s="18">
        <f t="shared" si="5"/>
        <v>786.9</v>
      </c>
      <c r="G104" s="24">
        <v>0.24</v>
      </c>
      <c r="H104" s="19"/>
      <c r="I104" s="19"/>
    </row>
    <row r="105" spans="1:9" x14ac:dyDescent="0.25">
      <c r="A105" s="26">
        <v>53</v>
      </c>
      <c r="B105" s="27" t="s">
        <v>116</v>
      </c>
      <c r="C105" s="28" t="s">
        <v>55</v>
      </c>
      <c r="D105" s="28">
        <v>62</v>
      </c>
      <c r="E105" s="124">
        <v>16.13</v>
      </c>
      <c r="F105" s="18">
        <f t="shared" si="5"/>
        <v>1000.06</v>
      </c>
      <c r="G105" s="24">
        <v>0.24</v>
      </c>
      <c r="H105" s="19"/>
      <c r="I105" s="19"/>
    </row>
    <row r="106" spans="1:9" x14ac:dyDescent="0.25">
      <c r="A106" s="26">
        <v>54</v>
      </c>
      <c r="B106" s="27" t="s">
        <v>117</v>
      </c>
      <c r="C106" s="28" t="s">
        <v>55</v>
      </c>
      <c r="D106" s="28">
        <v>82</v>
      </c>
      <c r="E106" s="124">
        <v>2.42</v>
      </c>
      <c r="F106" s="18">
        <f t="shared" si="5"/>
        <v>198.44</v>
      </c>
      <c r="G106" s="24">
        <v>0.24</v>
      </c>
      <c r="H106" s="19"/>
      <c r="I106" s="19"/>
    </row>
    <row r="107" spans="1:9" x14ac:dyDescent="0.25">
      <c r="A107" s="26">
        <v>55</v>
      </c>
      <c r="B107" s="30" t="s">
        <v>118</v>
      </c>
      <c r="C107" s="28" t="s">
        <v>119</v>
      </c>
      <c r="D107" s="28">
        <v>132</v>
      </c>
      <c r="E107" s="124">
        <v>3.23</v>
      </c>
      <c r="F107" s="18">
        <f t="shared" si="5"/>
        <v>426.36</v>
      </c>
      <c r="G107" s="24">
        <v>0.24</v>
      </c>
      <c r="H107" s="19"/>
      <c r="I107" s="19"/>
    </row>
    <row r="108" spans="1:9" x14ac:dyDescent="0.25">
      <c r="A108" s="26">
        <v>56</v>
      </c>
      <c r="B108" s="27" t="s">
        <v>120</v>
      </c>
      <c r="C108" s="28" t="s">
        <v>55</v>
      </c>
      <c r="D108" s="28">
        <v>142</v>
      </c>
      <c r="E108" s="124">
        <v>5.65</v>
      </c>
      <c r="F108" s="18">
        <f t="shared" si="5"/>
        <v>802.30000000000007</v>
      </c>
      <c r="G108" s="24">
        <v>0.24</v>
      </c>
      <c r="H108" s="19"/>
      <c r="I108" s="19"/>
    </row>
    <row r="109" spans="1:9" x14ac:dyDescent="0.25">
      <c r="A109" s="26">
        <v>57</v>
      </c>
      <c r="B109" s="27" t="s">
        <v>121</v>
      </c>
      <c r="C109" s="28" t="s">
        <v>55</v>
      </c>
      <c r="D109" s="28">
        <v>184</v>
      </c>
      <c r="E109" s="124">
        <v>1.77</v>
      </c>
      <c r="F109" s="18">
        <f t="shared" si="5"/>
        <v>325.68</v>
      </c>
      <c r="G109" s="24">
        <v>0.24</v>
      </c>
      <c r="H109" s="19"/>
      <c r="I109" s="19"/>
    </row>
    <row r="110" spans="1:9" x14ac:dyDescent="0.25">
      <c r="A110" s="26">
        <v>58</v>
      </c>
      <c r="B110" s="27" t="s">
        <v>122</v>
      </c>
      <c r="C110" s="28" t="s">
        <v>55</v>
      </c>
      <c r="D110" s="28">
        <v>86</v>
      </c>
      <c r="E110" s="124">
        <v>0.24</v>
      </c>
      <c r="F110" s="18">
        <f t="shared" si="5"/>
        <v>20.64</v>
      </c>
      <c r="G110" s="24">
        <v>0.24</v>
      </c>
      <c r="H110" s="19"/>
      <c r="I110" s="19"/>
    </row>
    <row r="111" spans="1:9" ht="30" x14ac:dyDescent="0.25">
      <c r="A111" s="26">
        <v>59</v>
      </c>
      <c r="B111" s="27" t="s">
        <v>123</v>
      </c>
      <c r="C111" s="28" t="s">
        <v>55</v>
      </c>
      <c r="D111" s="28">
        <v>62</v>
      </c>
      <c r="E111" s="124">
        <v>16.13</v>
      </c>
      <c r="F111" s="18">
        <f t="shared" si="5"/>
        <v>1000.06</v>
      </c>
      <c r="G111" s="24">
        <v>0.24</v>
      </c>
      <c r="H111" s="19"/>
      <c r="I111" s="19"/>
    </row>
    <row r="112" spans="1:9" x14ac:dyDescent="0.25">
      <c r="A112" s="26">
        <v>60</v>
      </c>
      <c r="B112" s="27" t="s">
        <v>124</v>
      </c>
      <c r="C112" s="28" t="s">
        <v>55</v>
      </c>
      <c r="D112" s="28">
        <v>32</v>
      </c>
      <c r="E112" s="124">
        <v>32.26</v>
      </c>
      <c r="F112" s="18">
        <f t="shared" si="5"/>
        <v>1032.32</v>
      </c>
      <c r="G112" s="24">
        <v>0.24</v>
      </c>
      <c r="H112" s="19"/>
      <c r="I112" s="19"/>
    </row>
    <row r="113" spans="1:9" x14ac:dyDescent="0.25">
      <c r="A113" s="26">
        <v>61</v>
      </c>
      <c r="B113" s="27" t="s">
        <v>125</v>
      </c>
      <c r="C113" s="28" t="s">
        <v>55</v>
      </c>
      <c r="D113" s="28">
        <v>58</v>
      </c>
      <c r="E113" s="124">
        <v>3.63</v>
      </c>
      <c r="F113" s="18">
        <f t="shared" si="5"/>
        <v>210.54</v>
      </c>
      <c r="G113" s="24">
        <v>0.24</v>
      </c>
      <c r="H113" s="19"/>
      <c r="I113" s="19"/>
    </row>
    <row r="114" spans="1:9" x14ac:dyDescent="0.25">
      <c r="A114" s="26"/>
      <c r="B114" s="27"/>
      <c r="C114" s="28"/>
      <c r="D114" s="35">
        <f>SUM(D94:D113)</f>
        <v>2016</v>
      </c>
      <c r="E114" s="124"/>
      <c r="F114" s="18"/>
      <c r="G114" s="24"/>
      <c r="H114" s="19"/>
      <c r="I114" s="19"/>
    </row>
    <row r="115" spans="1:9" x14ac:dyDescent="0.25">
      <c r="A115" s="13"/>
      <c r="B115" s="12"/>
      <c r="C115" s="13"/>
      <c r="D115" s="129" t="s">
        <v>31</v>
      </c>
      <c r="E115" s="130"/>
      <c r="F115" s="16">
        <f>SUM(F94:F113)</f>
        <v>10287.619999999999</v>
      </c>
      <c r="G115" s="15"/>
      <c r="H115" s="11"/>
      <c r="I115" s="11"/>
    </row>
    <row r="116" spans="1:9" x14ac:dyDescent="0.25">
      <c r="A116" s="13"/>
      <c r="B116" s="12"/>
      <c r="C116" s="13"/>
      <c r="D116" s="129" t="s">
        <v>51</v>
      </c>
      <c r="E116" s="130"/>
      <c r="F116" s="16">
        <f>F115*24%</f>
        <v>2469.0287999999996</v>
      </c>
      <c r="G116" s="15"/>
      <c r="H116" s="11"/>
      <c r="I116" s="11"/>
    </row>
    <row r="117" spans="1:9" x14ac:dyDescent="0.25">
      <c r="A117" s="13"/>
      <c r="B117" s="12"/>
      <c r="C117" s="13"/>
      <c r="D117" s="129" t="s">
        <v>33</v>
      </c>
      <c r="E117" s="130"/>
      <c r="F117" s="16">
        <f>SUM(F115:F116)</f>
        <v>12756.648799999999</v>
      </c>
      <c r="G117" s="15"/>
      <c r="H117" s="11"/>
      <c r="I117" s="11"/>
    </row>
    <row r="118" spans="1:9" x14ac:dyDescent="0.25">
      <c r="A118" s="32"/>
      <c r="B118" s="33"/>
      <c r="C118" s="32"/>
      <c r="D118" s="154" t="s">
        <v>126</v>
      </c>
      <c r="E118" s="155"/>
      <c r="F118" s="34">
        <f>F63+F91+F115</f>
        <v>29373.099999999995</v>
      </c>
      <c r="G118" s="15"/>
      <c r="H118" s="23">
        <f>F63+F91+F115</f>
        <v>29373.099999999995</v>
      </c>
      <c r="I118" s="11"/>
    </row>
    <row r="119" spans="1:9" x14ac:dyDescent="0.25">
      <c r="A119" s="32"/>
      <c r="B119" s="33"/>
      <c r="C119" s="32"/>
      <c r="D119" s="154" t="s">
        <v>32</v>
      </c>
      <c r="E119" s="155"/>
      <c r="F119" s="34">
        <f>F64</f>
        <v>676.36799999999982</v>
      </c>
      <c r="G119" s="15"/>
      <c r="H119" s="11"/>
      <c r="I119" s="11"/>
    </row>
    <row r="120" spans="1:9" x14ac:dyDescent="0.25">
      <c r="A120" s="32"/>
      <c r="B120" s="33"/>
      <c r="C120" s="32"/>
      <c r="D120" s="154" t="s">
        <v>45</v>
      </c>
      <c r="E120" s="155"/>
      <c r="F120" s="34">
        <f>F92</f>
        <v>1015.6484</v>
      </c>
      <c r="G120" s="15"/>
      <c r="H120" s="11"/>
      <c r="I120" s="11"/>
    </row>
    <row r="121" spans="1:9" x14ac:dyDescent="0.25">
      <c r="A121" s="32"/>
      <c r="B121" s="33"/>
      <c r="C121" s="32"/>
      <c r="D121" s="154" t="s">
        <v>51</v>
      </c>
      <c r="E121" s="155"/>
      <c r="F121" s="34">
        <f>F116</f>
        <v>2469.0287999999996</v>
      </c>
      <c r="G121" s="15"/>
      <c r="H121" s="11"/>
      <c r="I121" s="11"/>
    </row>
    <row r="122" spans="1:9" x14ac:dyDescent="0.25">
      <c r="A122" s="32"/>
      <c r="B122" s="33"/>
      <c r="C122" s="32"/>
      <c r="D122" s="154" t="s">
        <v>33</v>
      </c>
      <c r="E122" s="155"/>
      <c r="F122" s="34">
        <f>SUM(F118:F121)</f>
        <v>33534.145199999992</v>
      </c>
      <c r="G122" s="15"/>
      <c r="H122" s="11"/>
      <c r="I122" s="23">
        <f>F117+F93+F65</f>
        <v>33534.145199999999</v>
      </c>
    </row>
    <row r="123" spans="1:9" x14ac:dyDescent="0.25">
      <c r="A123" s="106"/>
      <c r="B123" s="106"/>
      <c r="C123" s="106"/>
      <c r="D123" s="164" t="s">
        <v>375</v>
      </c>
      <c r="E123" s="164"/>
      <c r="F123" s="107">
        <f>F38+F118</f>
        <v>29621.999999999996</v>
      </c>
      <c r="G123" s="103"/>
      <c r="H123" s="101">
        <f>SUM(H38:H122)</f>
        <v>29621.999999999996</v>
      </c>
    </row>
    <row r="124" spans="1:9" x14ac:dyDescent="0.25">
      <c r="A124" s="106"/>
      <c r="B124" s="106"/>
      <c r="C124" s="106"/>
      <c r="D124" s="164" t="s">
        <v>32</v>
      </c>
      <c r="E124" s="164"/>
      <c r="F124" s="107">
        <f>F39+F119</f>
        <v>687.50999999999988</v>
      </c>
      <c r="G124" s="103"/>
    </row>
    <row r="125" spans="1:9" x14ac:dyDescent="0.25">
      <c r="A125" s="106"/>
      <c r="B125" s="106"/>
      <c r="C125" s="106"/>
      <c r="D125" s="164" t="s">
        <v>45</v>
      </c>
      <c r="E125" s="164"/>
      <c r="F125" s="107">
        <f>F40+F120</f>
        <v>1018.2029</v>
      </c>
      <c r="G125" s="103"/>
    </row>
    <row r="126" spans="1:9" x14ac:dyDescent="0.25">
      <c r="A126" s="106"/>
      <c r="B126" s="106"/>
      <c r="C126" s="106"/>
      <c r="D126" s="164" t="s">
        <v>51</v>
      </c>
      <c r="E126" s="164"/>
      <c r="F126" s="107">
        <f>F41+F121</f>
        <v>2479.4807999999994</v>
      </c>
      <c r="G126" s="103"/>
    </row>
    <row r="127" spans="1:9" x14ac:dyDescent="0.25">
      <c r="A127" s="106"/>
      <c r="B127" s="106"/>
      <c r="C127" s="106"/>
      <c r="D127" s="164" t="s">
        <v>33</v>
      </c>
      <c r="E127" s="164"/>
      <c r="F127" s="107">
        <f>SUM(F123:F126)</f>
        <v>33807.193699999996</v>
      </c>
      <c r="G127" s="102"/>
      <c r="I127" s="101">
        <f>SUM(I42:I126)</f>
        <v>33807.193699999996</v>
      </c>
    </row>
  </sheetData>
  <mergeCells count="35">
    <mergeCell ref="D32:E32"/>
    <mergeCell ref="A1:F1"/>
    <mergeCell ref="D21:E21"/>
    <mergeCell ref="D22:E22"/>
    <mergeCell ref="D23:E23"/>
    <mergeCell ref="D31:E31"/>
    <mergeCell ref="D64:E64"/>
    <mergeCell ref="D33:E33"/>
    <mergeCell ref="D35:E35"/>
    <mergeCell ref="D36:E36"/>
    <mergeCell ref="D37:E37"/>
    <mergeCell ref="D38:E38"/>
    <mergeCell ref="D39:E39"/>
    <mergeCell ref="D40:E40"/>
    <mergeCell ref="D41:E41"/>
    <mergeCell ref="D42:E42"/>
    <mergeCell ref="A43:F43"/>
    <mergeCell ref="D63:E63"/>
    <mergeCell ref="D122:E122"/>
    <mergeCell ref="D65:E65"/>
    <mergeCell ref="D91:E91"/>
    <mergeCell ref="D92:E92"/>
    <mergeCell ref="D93:E93"/>
    <mergeCell ref="D115:E115"/>
    <mergeCell ref="D116:E116"/>
    <mergeCell ref="D117:E117"/>
    <mergeCell ref="D118:E118"/>
    <mergeCell ref="D119:E119"/>
    <mergeCell ref="D120:E120"/>
    <mergeCell ref="D121:E121"/>
    <mergeCell ref="D123:E123"/>
    <mergeCell ref="D124:E124"/>
    <mergeCell ref="D125:E125"/>
    <mergeCell ref="D126:E126"/>
    <mergeCell ref="D127:E1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45AF5-E84E-417D-8DA2-5F1887508F2C}">
  <dimension ref="A1:I118"/>
  <sheetViews>
    <sheetView topLeftCell="A99" workbookViewId="0">
      <selection activeCell="D105" sqref="D105"/>
    </sheetView>
  </sheetViews>
  <sheetFormatPr defaultRowHeight="15" x14ac:dyDescent="0.25"/>
  <cols>
    <col min="1" max="1" width="4.42578125" bestFit="1" customWidth="1"/>
    <col min="2" max="2" width="62.85546875" customWidth="1"/>
    <col min="3" max="3" width="12.85546875" customWidth="1"/>
    <col min="4" max="4" width="12" customWidth="1"/>
    <col min="5" max="5" width="11.28515625" customWidth="1"/>
    <col min="6" max="6" width="10.5703125" bestFit="1" customWidth="1"/>
    <col min="8" max="9" width="10.5703125" bestFit="1" customWidth="1"/>
  </cols>
  <sheetData>
    <row r="1" spans="1:7" s="2" customFormat="1" x14ac:dyDescent="0.25">
      <c r="A1" s="161" t="s">
        <v>374</v>
      </c>
      <c r="B1" s="162"/>
      <c r="C1" s="162"/>
      <c r="D1" s="162"/>
      <c r="E1" s="162"/>
      <c r="F1" s="163"/>
      <c r="G1" s="1"/>
    </row>
    <row r="2" spans="1:7" s="6" customFormat="1" ht="36.7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</row>
    <row r="3" spans="1:7" s="11" customFormat="1" ht="30" x14ac:dyDescent="0.25">
      <c r="A3" s="7">
        <v>1</v>
      </c>
      <c r="B3" s="8" t="s">
        <v>8</v>
      </c>
      <c r="C3" s="7" t="s">
        <v>9</v>
      </c>
      <c r="D3" s="7">
        <v>40</v>
      </c>
      <c r="E3" s="115">
        <v>6.52</v>
      </c>
      <c r="F3" s="9">
        <f>D3*E3</f>
        <v>260.79999999999995</v>
      </c>
      <c r="G3" s="10">
        <v>0.06</v>
      </c>
    </row>
    <row r="4" spans="1:7" s="11" customFormat="1" ht="20.100000000000001" customHeight="1" x14ac:dyDescent="0.25">
      <c r="A4" s="7">
        <v>2</v>
      </c>
      <c r="B4" s="8" t="s">
        <v>10</v>
      </c>
      <c r="C4" s="7" t="s">
        <v>9</v>
      </c>
      <c r="D4" s="7">
        <v>30</v>
      </c>
      <c r="E4" s="115">
        <v>8.49</v>
      </c>
      <c r="F4" s="9">
        <f t="shared" ref="F4:F21" si="0">D4*E4</f>
        <v>254.70000000000002</v>
      </c>
      <c r="G4" s="10">
        <v>0.06</v>
      </c>
    </row>
    <row r="5" spans="1:7" s="11" customFormat="1" ht="20.100000000000001" customHeight="1" x14ac:dyDescent="0.25">
      <c r="A5" s="7">
        <v>3</v>
      </c>
      <c r="B5" s="8" t="s">
        <v>11</v>
      </c>
      <c r="C5" s="7" t="s">
        <v>12</v>
      </c>
      <c r="D5" s="7">
        <v>20</v>
      </c>
      <c r="E5" s="115">
        <v>5.66</v>
      </c>
      <c r="F5" s="9">
        <f t="shared" si="0"/>
        <v>113.2</v>
      </c>
      <c r="G5" s="10">
        <v>0.06</v>
      </c>
    </row>
    <row r="6" spans="1:7" s="11" customFormat="1" ht="30" x14ac:dyDescent="0.25">
      <c r="A6" s="7">
        <v>4</v>
      </c>
      <c r="B6" s="8" t="s">
        <v>13</v>
      </c>
      <c r="C6" s="7" t="s">
        <v>12</v>
      </c>
      <c r="D6" s="7">
        <v>40</v>
      </c>
      <c r="E6" s="115">
        <v>6.32</v>
      </c>
      <c r="F6" s="9">
        <f t="shared" si="0"/>
        <v>252.8</v>
      </c>
      <c r="G6" s="10">
        <v>0.06</v>
      </c>
    </row>
    <row r="7" spans="1:7" s="11" customFormat="1" ht="30" x14ac:dyDescent="0.25">
      <c r="A7" s="7">
        <v>5</v>
      </c>
      <c r="B7" s="8" t="s">
        <v>14</v>
      </c>
      <c r="C7" s="7" t="s">
        <v>12</v>
      </c>
      <c r="D7" s="7">
        <v>20</v>
      </c>
      <c r="E7" s="115">
        <v>1.68</v>
      </c>
      <c r="F7" s="9">
        <f t="shared" si="0"/>
        <v>33.6</v>
      </c>
      <c r="G7" s="10">
        <v>0.06</v>
      </c>
    </row>
    <row r="8" spans="1:7" s="11" customFormat="1" ht="45" x14ac:dyDescent="0.25">
      <c r="A8" s="7">
        <v>6</v>
      </c>
      <c r="B8" s="8" t="s">
        <v>15</v>
      </c>
      <c r="C8" s="7" t="s">
        <v>16</v>
      </c>
      <c r="D8" s="7">
        <v>20</v>
      </c>
      <c r="E8" s="115">
        <v>12.26</v>
      </c>
      <c r="F8" s="9">
        <f t="shared" si="0"/>
        <v>245.2</v>
      </c>
      <c r="G8" s="10">
        <v>0.06</v>
      </c>
    </row>
    <row r="9" spans="1:7" s="11" customFormat="1" ht="45" x14ac:dyDescent="0.25">
      <c r="A9" s="7">
        <v>7</v>
      </c>
      <c r="B9" s="8" t="s">
        <v>17</v>
      </c>
      <c r="C9" s="7" t="s">
        <v>9</v>
      </c>
      <c r="D9" s="7">
        <v>20</v>
      </c>
      <c r="E9" s="115">
        <v>3.38</v>
      </c>
      <c r="F9" s="9">
        <f t="shared" si="0"/>
        <v>67.599999999999994</v>
      </c>
      <c r="G9" s="10">
        <v>0.06</v>
      </c>
    </row>
    <row r="10" spans="1:7" s="11" customFormat="1" ht="30" x14ac:dyDescent="0.25">
      <c r="A10" s="7">
        <v>8</v>
      </c>
      <c r="B10" s="8" t="s">
        <v>18</v>
      </c>
      <c r="C10" s="7" t="s">
        <v>19</v>
      </c>
      <c r="D10" s="7">
        <v>30</v>
      </c>
      <c r="E10" s="115">
        <v>4.47</v>
      </c>
      <c r="F10" s="9">
        <f t="shared" si="0"/>
        <v>134.1</v>
      </c>
      <c r="G10" s="10">
        <v>0.06</v>
      </c>
    </row>
    <row r="11" spans="1:7" s="11" customFormat="1" ht="30" x14ac:dyDescent="0.25">
      <c r="A11" s="7">
        <v>9</v>
      </c>
      <c r="B11" s="8" t="s">
        <v>20</v>
      </c>
      <c r="C11" s="7" t="s">
        <v>9</v>
      </c>
      <c r="D11" s="7">
        <v>30</v>
      </c>
      <c r="E11" s="115">
        <v>3.01</v>
      </c>
      <c r="F11" s="9">
        <f t="shared" si="0"/>
        <v>90.3</v>
      </c>
      <c r="G11" s="10">
        <v>0.06</v>
      </c>
    </row>
    <row r="12" spans="1:7" s="11" customFormat="1" ht="30" x14ac:dyDescent="0.25">
      <c r="A12" s="7">
        <v>10</v>
      </c>
      <c r="B12" s="8" t="s">
        <v>21</v>
      </c>
      <c r="C12" s="7" t="s">
        <v>9</v>
      </c>
      <c r="D12" s="7">
        <v>20</v>
      </c>
      <c r="E12" s="115">
        <v>5.19</v>
      </c>
      <c r="F12" s="9">
        <f t="shared" si="0"/>
        <v>103.80000000000001</v>
      </c>
      <c r="G12" s="10">
        <v>0.06</v>
      </c>
    </row>
    <row r="13" spans="1:7" s="11" customFormat="1" x14ac:dyDescent="0.25">
      <c r="A13" s="7">
        <v>11</v>
      </c>
      <c r="B13" s="8" t="s">
        <v>22</v>
      </c>
      <c r="C13" s="7" t="s">
        <v>9</v>
      </c>
      <c r="D13" s="7">
        <v>20</v>
      </c>
      <c r="E13" s="115">
        <v>4.54</v>
      </c>
      <c r="F13" s="9">
        <f t="shared" si="0"/>
        <v>90.8</v>
      </c>
      <c r="G13" s="10">
        <v>0.06</v>
      </c>
    </row>
    <row r="14" spans="1:7" s="11" customFormat="1" ht="45" x14ac:dyDescent="0.25">
      <c r="A14" s="7">
        <v>12</v>
      </c>
      <c r="B14" s="8" t="s">
        <v>23</v>
      </c>
      <c r="C14" s="7" t="s">
        <v>9</v>
      </c>
      <c r="D14" s="7">
        <v>20</v>
      </c>
      <c r="E14" s="115">
        <v>5.57</v>
      </c>
      <c r="F14" s="9">
        <f t="shared" si="0"/>
        <v>111.4</v>
      </c>
      <c r="G14" s="10">
        <v>0.06</v>
      </c>
    </row>
    <row r="15" spans="1:7" s="11" customFormat="1" ht="25.5" customHeight="1" x14ac:dyDescent="0.25">
      <c r="A15" s="7">
        <v>13</v>
      </c>
      <c r="B15" s="8" t="s">
        <v>24</v>
      </c>
      <c r="C15" s="7" t="s">
        <v>12</v>
      </c>
      <c r="D15" s="7">
        <v>20</v>
      </c>
      <c r="E15" s="115">
        <v>2.84</v>
      </c>
      <c r="F15" s="9">
        <f t="shared" si="0"/>
        <v>56.8</v>
      </c>
      <c r="G15" s="10">
        <v>0.06</v>
      </c>
    </row>
    <row r="16" spans="1:7" s="11" customFormat="1" ht="30" x14ac:dyDescent="0.25">
      <c r="A16" s="7">
        <v>14</v>
      </c>
      <c r="B16" s="8" t="s">
        <v>25</v>
      </c>
      <c r="C16" s="7" t="s">
        <v>9</v>
      </c>
      <c r="D16" s="7">
        <v>20</v>
      </c>
      <c r="E16" s="115">
        <v>5.25</v>
      </c>
      <c r="F16" s="9">
        <f t="shared" si="0"/>
        <v>105</v>
      </c>
      <c r="G16" s="10">
        <v>0.06</v>
      </c>
    </row>
    <row r="17" spans="1:7" s="11" customFormat="1" ht="36.75" customHeight="1" x14ac:dyDescent="0.25">
      <c r="A17" s="7">
        <v>15</v>
      </c>
      <c r="B17" s="8" t="s">
        <v>26</v>
      </c>
      <c r="C17" s="7" t="s">
        <v>9</v>
      </c>
      <c r="D17" s="7">
        <v>20</v>
      </c>
      <c r="E17" s="115">
        <v>2.79</v>
      </c>
      <c r="F17" s="9">
        <f t="shared" si="0"/>
        <v>55.8</v>
      </c>
      <c r="G17" s="10">
        <v>0.06</v>
      </c>
    </row>
    <row r="18" spans="1:7" s="11" customFormat="1" ht="30" x14ac:dyDescent="0.25">
      <c r="A18" s="7">
        <v>16</v>
      </c>
      <c r="B18" s="8" t="s">
        <v>27</v>
      </c>
      <c r="C18" s="7" t="s">
        <v>9</v>
      </c>
      <c r="D18" s="7">
        <v>20</v>
      </c>
      <c r="E18" s="115">
        <v>7.36</v>
      </c>
      <c r="F18" s="9">
        <f t="shared" si="0"/>
        <v>147.20000000000002</v>
      </c>
      <c r="G18" s="10">
        <v>0.06</v>
      </c>
    </row>
    <row r="19" spans="1:7" s="11" customFormat="1" ht="19.5" customHeight="1" x14ac:dyDescent="0.25">
      <c r="A19" s="7">
        <v>17</v>
      </c>
      <c r="B19" s="8" t="s">
        <v>28</v>
      </c>
      <c r="C19" s="7" t="s">
        <v>12</v>
      </c>
      <c r="D19" s="7">
        <v>30</v>
      </c>
      <c r="E19" s="115">
        <v>3.3</v>
      </c>
      <c r="F19" s="9">
        <f t="shared" si="0"/>
        <v>99</v>
      </c>
      <c r="G19" s="10">
        <v>0.06</v>
      </c>
    </row>
    <row r="20" spans="1:7" s="11" customFormat="1" ht="20.100000000000001" customHeight="1" x14ac:dyDescent="0.25">
      <c r="A20" s="7">
        <v>18</v>
      </c>
      <c r="B20" s="8" t="s">
        <v>29</v>
      </c>
      <c r="C20" s="7" t="s">
        <v>12</v>
      </c>
      <c r="D20" s="7">
        <v>40</v>
      </c>
      <c r="E20" s="115">
        <v>2.36</v>
      </c>
      <c r="F20" s="9">
        <f t="shared" si="0"/>
        <v>94.399999999999991</v>
      </c>
      <c r="G20" s="10">
        <v>0.06</v>
      </c>
    </row>
    <row r="21" spans="1:7" s="11" customFormat="1" ht="21.75" customHeight="1" x14ac:dyDescent="0.25">
      <c r="A21" s="7">
        <v>19</v>
      </c>
      <c r="B21" s="12" t="s">
        <v>30</v>
      </c>
      <c r="C21" s="13" t="s">
        <v>12</v>
      </c>
      <c r="D21" s="13">
        <v>40</v>
      </c>
      <c r="E21" s="110">
        <v>2.17</v>
      </c>
      <c r="F21" s="9">
        <f t="shared" si="0"/>
        <v>86.8</v>
      </c>
      <c r="G21" s="15">
        <v>0.06</v>
      </c>
    </row>
    <row r="22" spans="1:7" s="11" customFormat="1" ht="21.75" customHeight="1" x14ac:dyDescent="0.25">
      <c r="A22" s="7"/>
      <c r="B22" s="12"/>
      <c r="C22" s="13"/>
      <c r="D22" s="123">
        <f>SUM(D3:D21)</f>
        <v>500</v>
      </c>
      <c r="E22" s="110"/>
      <c r="F22" s="9"/>
      <c r="G22" s="15"/>
    </row>
    <row r="23" spans="1:7" s="11" customFormat="1" ht="15" customHeight="1" x14ac:dyDescent="0.25">
      <c r="A23" s="13"/>
      <c r="B23" s="12"/>
      <c r="C23" s="13"/>
      <c r="D23" s="129" t="s">
        <v>31</v>
      </c>
      <c r="E23" s="130"/>
      <c r="F23" s="16">
        <f>SUM(F3:F21)</f>
        <v>2403.2999999999997</v>
      </c>
      <c r="G23" s="15"/>
    </row>
    <row r="24" spans="1:7" s="11" customFormat="1" ht="15" customHeight="1" x14ac:dyDescent="0.25">
      <c r="A24" s="13"/>
      <c r="B24" s="12"/>
      <c r="C24" s="13"/>
      <c r="D24" s="129" t="s">
        <v>32</v>
      </c>
      <c r="E24" s="130"/>
      <c r="F24" s="16">
        <f>F23*6%</f>
        <v>144.19799999999998</v>
      </c>
      <c r="G24" s="15"/>
    </row>
    <row r="25" spans="1:7" s="11" customFormat="1" ht="15" customHeight="1" x14ac:dyDescent="0.25">
      <c r="A25" s="13"/>
      <c r="B25" s="12"/>
      <c r="C25" s="13"/>
      <c r="D25" s="129" t="s">
        <v>33</v>
      </c>
      <c r="E25" s="130"/>
      <c r="F25" s="16">
        <f>SUM(F23:F24)</f>
        <v>2547.4979999999996</v>
      </c>
      <c r="G25" s="15"/>
    </row>
    <row r="26" spans="1:7" s="11" customFormat="1" x14ac:dyDescent="0.25">
      <c r="A26" s="7">
        <v>20</v>
      </c>
      <c r="B26" s="8" t="s">
        <v>34</v>
      </c>
      <c r="C26" s="7" t="s">
        <v>12</v>
      </c>
      <c r="D26" s="7">
        <v>60</v>
      </c>
      <c r="E26" s="115">
        <v>1.33</v>
      </c>
      <c r="F26" s="9">
        <f>D26*E26</f>
        <v>79.800000000000011</v>
      </c>
      <c r="G26" s="10">
        <v>0.13</v>
      </c>
    </row>
    <row r="27" spans="1:7" s="11" customFormat="1" x14ac:dyDescent="0.25">
      <c r="A27" s="7">
        <v>21</v>
      </c>
      <c r="B27" s="8" t="s">
        <v>35</v>
      </c>
      <c r="C27" s="7" t="s">
        <v>12</v>
      </c>
      <c r="D27" s="7">
        <v>30</v>
      </c>
      <c r="E27" s="115">
        <v>1.77</v>
      </c>
      <c r="F27" s="9">
        <f t="shared" ref="F27:F36" si="1">D27*E27</f>
        <v>53.1</v>
      </c>
      <c r="G27" s="10">
        <v>0.13</v>
      </c>
    </row>
    <row r="28" spans="1:7" s="11" customFormat="1" x14ac:dyDescent="0.25">
      <c r="A28" s="7">
        <v>22</v>
      </c>
      <c r="B28" s="8" t="s">
        <v>36</v>
      </c>
      <c r="C28" s="7" t="s">
        <v>9</v>
      </c>
      <c r="D28" s="7">
        <v>30</v>
      </c>
      <c r="E28" s="115">
        <v>1.33</v>
      </c>
      <c r="F28" s="9">
        <f t="shared" si="1"/>
        <v>39.900000000000006</v>
      </c>
      <c r="G28" s="10">
        <v>0.13</v>
      </c>
    </row>
    <row r="29" spans="1:7" s="11" customFormat="1" ht="20.100000000000001" customHeight="1" x14ac:dyDescent="0.25">
      <c r="A29" s="7">
        <v>23</v>
      </c>
      <c r="B29" s="8" t="s">
        <v>37</v>
      </c>
      <c r="C29" s="7" t="s">
        <v>9</v>
      </c>
      <c r="D29" s="7">
        <v>30</v>
      </c>
      <c r="E29" s="115">
        <v>1.06</v>
      </c>
      <c r="F29" s="9">
        <f t="shared" si="1"/>
        <v>31.8</v>
      </c>
      <c r="G29" s="10">
        <v>0.13</v>
      </c>
    </row>
    <row r="30" spans="1:7" s="11" customFormat="1" ht="30" x14ac:dyDescent="0.25">
      <c r="A30" s="7">
        <v>24</v>
      </c>
      <c r="B30" s="8" t="s">
        <v>38</v>
      </c>
      <c r="C30" s="7" t="s">
        <v>12</v>
      </c>
      <c r="D30" s="7">
        <v>30</v>
      </c>
      <c r="E30" s="110">
        <v>8.85</v>
      </c>
      <c r="F30" s="9">
        <f t="shared" si="1"/>
        <v>265.5</v>
      </c>
      <c r="G30" s="15">
        <v>0.13</v>
      </c>
    </row>
    <row r="31" spans="1:7" s="11" customFormat="1" ht="20.100000000000001" customHeight="1" x14ac:dyDescent="0.25">
      <c r="A31" s="7">
        <v>25</v>
      </c>
      <c r="B31" s="8" t="s">
        <v>39</v>
      </c>
      <c r="C31" s="7" t="s">
        <v>12</v>
      </c>
      <c r="D31" s="7">
        <v>40</v>
      </c>
      <c r="E31" s="115">
        <v>0.71</v>
      </c>
      <c r="F31" s="9">
        <f t="shared" si="1"/>
        <v>28.4</v>
      </c>
      <c r="G31" s="10">
        <v>0.13</v>
      </c>
    </row>
    <row r="32" spans="1:7" s="11" customFormat="1" ht="20.100000000000001" customHeight="1" x14ac:dyDescent="0.25">
      <c r="A32" s="7">
        <v>26</v>
      </c>
      <c r="B32" s="8" t="s">
        <v>40</v>
      </c>
      <c r="C32" s="7" t="s">
        <v>12</v>
      </c>
      <c r="D32" s="7">
        <v>40</v>
      </c>
      <c r="E32" s="115">
        <v>0.8</v>
      </c>
      <c r="F32" s="9">
        <f t="shared" si="1"/>
        <v>32</v>
      </c>
      <c r="G32" s="10">
        <v>0.13</v>
      </c>
    </row>
    <row r="33" spans="1:7" s="11" customFormat="1" x14ac:dyDescent="0.25">
      <c r="A33" s="7">
        <v>27</v>
      </c>
      <c r="B33" s="8" t="s">
        <v>41</v>
      </c>
      <c r="C33" s="7" t="s">
        <v>12</v>
      </c>
      <c r="D33" s="7">
        <v>40</v>
      </c>
      <c r="E33" s="115">
        <v>1.77</v>
      </c>
      <c r="F33" s="9">
        <f t="shared" si="1"/>
        <v>70.8</v>
      </c>
      <c r="G33" s="10">
        <v>0.13</v>
      </c>
    </row>
    <row r="34" spans="1:7" s="11" customFormat="1" x14ac:dyDescent="0.25">
      <c r="A34" s="7">
        <v>28</v>
      </c>
      <c r="B34" s="8" t="s">
        <v>42</v>
      </c>
      <c r="C34" s="7" t="s">
        <v>12</v>
      </c>
      <c r="D34" s="7">
        <v>40</v>
      </c>
      <c r="E34" s="115">
        <v>2.57</v>
      </c>
      <c r="F34" s="9">
        <f t="shared" si="1"/>
        <v>102.8</v>
      </c>
      <c r="G34" s="10">
        <v>0.13</v>
      </c>
    </row>
    <row r="35" spans="1:7" s="11" customFormat="1" ht="30" x14ac:dyDescent="0.25">
      <c r="A35" s="7">
        <v>29</v>
      </c>
      <c r="B35" s="8" t="s">
        <v>43</v>
      </c>
      <c r="C35" s="7" t="s">
        <v>12</v>
      </c>
      <c r="D35" s="7">
        <v>40</v>
      </c>
      <c r="E35" s="115">
        <v>3.1</v>
      </c>
      <c r="F35" s="9">
        <f t="shared" si="1"/>
        <v>124</v>
      </c>
      <c r="G35" s="10">
        <v>0.13</v>
      </c>
    </row>
    <row r="36" spans="1:7" s="11" customFormat="1" ht="20.100000000000001" customHeight="1" x14ac:dyDescent="0.25">
      <c r="A36" s="7">
        <v>30</v>
      </c>
      <c r="B36" s="8" t="s">
        <v>44</v>
      </c>
      <c r="C36" s="7" t="s">
        <v>12</v>
      </c>
      <c r="D36" s="7">
        <v>40</v>
      </c>
      <c r="E36" s="115">
        <v>3.54</v>
      </c>
      <c r="F36" s="9">
        <f t="shared" si="1"/>
        <v>141.6</v>
      </c>
      <c r="G36" s="10">
        <v>0.13</v>
      </c>
    </row>
    <row r="37" spans="1:7" s="11" customFormat="1" ht="20.100000000000001" customHeight="1" x14ac:dyDescent="0.25">
      <c r="A37" s="7"/>
      <c r="B37" s="8"/>
      <c r="C37" s="7"/>
      <c r="D37" s="3">
        <f>SUM(D26:D36)</f>
        <v>420</v>
      </c>
      <c r="E37" s="115"/>
      <c r="F37" s="9"/>
      <c r="G37" s="10"/>
    </row>
    <row r="38" spans="1:7" s="11" customFormat="1" ht="15" customHeight="1" x14ac:dyDescent="0.25">
      <c r="A38" s="13"/>
      <c r="B38" s="12"/>
      <c r="C38" s="13"/>
      <c r="D38" s="129" t="s">
        <v>31</v>
      </c>
      <c r="E38" s="130"/>
      <c r="F38" s="16">
        <f>SUM(F26:F36)</f>
        <v>969.69999999999993</v>
      </c>
      <c r="G38" s="15"/>
    </row>
    <row r="39" spans="1:7" s="11" customFormat="1" ht="15" customHeight="1" x14ac:dyDescent="0.25">
      <c r="A39" s="13"/>
      <c r="B39" s="12"/>
      <c r="C39" s="13"/>
      <c r="D39" s="129" t="s">
        <v>45</v>
      </c>
      <c r="E39" s="130"/>
      <c r="F39" s="16">
        <f>F38*13%</f>
        <v>126.06099999999999</v>
      </c>
      <c r="G39" s="15"/>
    </row>
    <row r="40" spans="1:7" s="11" customFormat="1" ht="15" customHeight="1" x14ac:dyDescent="0.25">
      <c r="A40" s="13"/>
      <c r="B40" s="12"/>
      <c r="C40" s="13"/>
      <c r="D40" s="129" t="s">
        <v>33</v>
      </c>
      <c r="E40" s="130"/>
      <c r="F40" s="16">
        <f>SUM(F38:F39)</f>
        <v>1095.761</v>
      </c>
      <c r="G40" s="15"/>
    </row>
    <row r="41" spans="1:7" s="11" customFormat="1" ht="30" x14ac:dyDescent="0.25">
      <c r="A41" s="7">
        <v>31</v>
      </c>
      <c r="B41" s="8" t="s">
        <v>46</v>
      </c>
      <c r="C41" s="7" t="s">
        <v>47</v>
      </c>
      <c r="D41" s="7">
        <v>20</v>
      </c>
      <c r="E41" s="115">
        <v>2.5299999999999998</v>
      </c>
      <c r="F41" s="9">
        <f>D41*E41</f>
        <v>50.599999999999994</v>
      </c>
      <c r="G41" s="10">
        <v>0.24</v>
      </c>
    </row>
    <row r="42" spans="1:7" s="11" customFormat="1" ht="30" x14ac:dyDescent="0.25">
      <c r="A42" s="7">
        <v>32</v>
      </c>
      <c r="B42" s="8" t="s">
        <v>48</v>
      </c>
      <c r="C42" s="7" t="s">
        <v>9</v>
      </c>
      <c r="D42" s="7">
        <v>20</v>
      </c>
      <c r="E42" s="115">
        <v>7.26</v>
      </c>
      <c r="F42" s="9">
        <f t="shared" ref="F42:F44" si="2">D42*E42</f>
        <v>145.19999999999999</v>
      </c>
      <c r="G42" s="10">
        <v>0.24</v>
      </c>
    </row>
    <row r="43" spans="1:7" s="17" customFormat="1" ht="20.100000000000001" customHeight="1" x14ac:dyDescent="0.25">
      <c r="A43" s="7">
        <v>33</v>
      </c>
      <c r="B43" s="8" t="s">
        <v>49</v>
      </c>
      <c r="C43" s="7" t="s">
        <v>12</v>
      </c>
      <c r="D43" s="7">
        <v>20</v>
      </c>
      <c r="E43" s="115">
        <v>2.42</v>
      </c>
      <c r="F43" s="9">
        <f t="shared" si="2"/>
        <v>48.4</v>
      </c>
      <c r="G43" s="10">
        <v>0.24</v>
      </c>
    </row>
    <row r="44" spans="1:7" s="19" customFormat="1" x14ac:dyDescent="0.25">
      <c r="A44" s="7">
        <v>34</v>
      </c>
      <c r="B44" s="8" t="s">
        <v>50</v>
      </c>
      <c r="C44" s="7" t="s">
        <v>12</v>
      </c>
      <c r="D44" s="7">
        <v>10</v>
      </c>
      <c r="E44" s="116">
        <v>43.55</v>
      </c>
      <c r="F44" s="9">
        <f t="shared" si="2"/>
        <v>435.5</v>
      </c>
      <c r="G44" s="10">
        <v>0.24</v>
      </c>
    </row>
    <row r="45" spans="1:7" s="19" customFormat="1" x14ac:dyDescent="0.25">
      <c r="A45" s="7"/>
      <c r="B45" s="8"/>
      <c r="C45" s="7"/>
      <c r="D45" s="3">
        <f>SUM(D41:D44)</f>
        <v>70</v>
      </c>
      <c r="E45" s="116"/>
      <c r="F45" s="9"/>
      <c r="G45" s="10"/>
    </row>
    <row r="46" spans="1:7" s="11" customFormat="1" ht="15" customHeight="1" x14ac:dyDescent="0.25">
      <c r="A46" s="13"/>
      <c r="B46" s="12"/>
      <c r="C46" s="13"/>
      <c r="D46" s="129" t="s">
        <v>31</v>
      </c>
      <c r="E46" s="130"/>
      <c r="F46" s="16">
        <f>SUM(F41:F44)</f>
        <v>679.7</v>
      </c>
      <c r="G46" s="15"/>
    </row>
    <row r="47" spans="1:7" s="11" customFormat="1" ht="15" customHeight="1" x14ac:dyDescent="0.25">
      <c r="A47" s="13"/>
      <c r="B47" s="12"/>
      <c r="C47" s="13"/>
      <c r="D47" s="129" t="s">
        <v>51</v>
      </c>
      <c r="E47" s="130"/>
      <c r="F47" s="16">
        <f>F46*24%</f>
        <v>163.12800000000001</v>
      </c>
      <c r="G47" s="15"/>
    </row>
    <row r="48" spans="1:7" s="11" customFormat="1" ht="15" customHeight="1" x14ac:dyDescent="0.25">
      <c r="A48" s="13"/>
      <c r="B48" s="12"/>
      <c r="C48" s="13"/>
      <c r="D48" s="129" t="s">
        <v>33</v>
      </c>
      <c r="E48" s="130"/>
      <c r="F48" s="16">
        <f>SUM(F46:F47)</f>
        <v>842.82800000000009</v>
      </c>
      <c r="G48" s="15"/>
    </row>
    <row r="49" spans="1:9" s="11" customFormat="1" ht="15" customHeight="1" x14ac:dyDescent="0.25">
      <c r="A49" s="20"/>
      <c r="B49" s="21"/>
      <c r="C49" s="20"/>
      <c r="D49" s="156" t="s">
        <v>52</v>
      </c>
      <c r="E49" s="157"/>
      <c r="F49" s="22">
        <f>F23+F38+F46</f>
        <v>4052.7</v>
      </c>
      <c r="G49" s="15"/>
      <c r="H49" s="23">
        <f>F46+F38+F23</f>
        <v>4052.7</v>
      </c>
    </row>
    <row r="50" spans="1:9" s="11" customFormat="1" ht="15" customHeight="1" x14ac:dyDescent="0.25">
      <c r="A50" s="20"/>
      <c r="B50" s="21"/>
      <c r="C50" s="20"/>
      <c r="D50" s="156" t="s">
        <v>32</v>
      </c>
      <c r="E50" s="157"/>
      <c r="F50" s="22">
        <f>F24</f>
        <v>144.19799999999998</v>
      </c>
      <c r="G50" s="15"/>
    </row>
    <row r="51" spans="1:9" s="11" customFormat="1" ht="15" customHeight="1" x14ac:dyDescent="0.25">
      <c r="A51" s="20"/>
      <c r="B51" s="21"/>
      <c r="C51" s="20"/>
      <c r="D51" s="156" t="s">
        <v>45</v>
      </c>
      <c r="E51" s="157"/>
      <c r="F51" s="22">
        <f>F39</f>
        <v>126.06099999999999</v>
      </c>
      <c r="G51" s="15"/>
    </row>
    <row r="52" spans="1:9" s="11" customFormat="1" ht="15" customHeight="1" x14ac:dyDescent="0.25">
      <c r="A52" s="20"/>
      <c r="B52" s="21"/>
      <c r="C52" s="20"/>
      <c r="D52" s="156" t="s">
        <v>51</v>
      </c>
      <c r="E52" s="157"/>
      <c r="F52" s="22">
        <f>F47</f>
        <v>163.12800000000001</v>
      </c>
      <c r="G52" s="15"/>
    </row>
    <row r="53" spans="1:9" s="11" customFormat="1" ht="15" customHeight="1" x14ac:dyDescent="0.25">
      <c r="A53" s="20"/>
      <c r="B53" s="21"/>
      <c r="C53" s="20"/>
      <c r="D53" s="156" t="s">
        <v>33</v>
      </c>
      <c r="E53" s="157"/>
      <c r="F53" s="22">
        <f>SUM(F49:F52)</f>
        <v>4486.0869999999995</v>
      </c>
      <c r="G53" s="15"/>
      <c r="I53" s="23">
        <f>F48+F40+F25</f>
        <v>4486.0869999999995</v>
      </c>
    </row>
    <row r="54" spans="1:9" ht="15.75" x14ac:dyDescent="0.25">
      <c r="A54" s="165" t="s">
        <v>312</v>
      </c>
      <c r="B54" s="166"/>
      <c r="C54" s="166"/>
      <c r="D54" s="166"/>
      <c r="E54" s="166"/>
      <c r="F54" s="167"/>
      <c r="G54" s="24"/>
      <c r="H54" s="19"/>
      <c r="I54" s="19"/>
    </row>
    <row r="55" spans="1:9" ht="30" x14ac:dyDescent="0.25">
      <c r="A55" s="3" t="s">
        <v>1</v>
      </c>
      <c r="B55" s="3" t="s">
        <v>2</v>
      </c>
      <c r="C55" s="3" t="s">
        <v>3</v>
      </c>
      <c r="D55" s="3" t="s">
        <v>4</v>
      </c>
      <c r="E55" s="25" t="s">
        <v>5</v>
      </c>
      <c r="F55" s="4" t="s">
        <v>6</v>
      </c>
      <c r="G55" s="5" t="s">
        <v>7</v>
      </c>
      <c r="H55" s="19"/>
      <c r="I55" s="19"/>
    </row>
    <row r="56" spans="1:9" x14ac:dyDescent="0.25">
      <c r="A56" s="72">
        <v>1</v>
      </c>
      <c r="B56" s="74" t="s">
        <v>313</v>
      </c>
      <c r="C56" s="70" t="s">
        <v>12</v>
      </c>
      <c r="D56" s="72">
        <v>15</v>
      </c>
      <c r="E56" s="116">
        <v>11.21</v>
      </c>
      <c r="F56" s="18">
        <f>D56*E56</f>
        <v>168.15</v>
      </c>
      <c r="G56" s="24">
        <v>0.06</v>
      </c>
      <c r="H56" s="19"/>
      <c r="I56" s="19"/>
    </row>
    <row r="57" spans="1:9" x14ac:dyDescent="0.25">
      <c r="A57" s="72">
        <v>2</v>
      </c>
      <c r="B57" s="73" t="s">
        <v>11</v>
      </c>
      <c r="C57" s="70" t="s">
        <v>12</v>
      </c>
      <c r="D57" s="72">
        <v>5</v>
      </c>
      <c r="E57" s="116">
        <v>5.66</v>
      </c>
      <c r="F57" s="18">
        <f t="shared" ref="F57:F70" si="3">D57*E57</f>
        <v>28.3</v>
      </c>
      <c r="G57" s="24">
        <v>0.06</v>
      </c>
      <c r="H57" s="19"/>
      <c r="I57" s="19"/>
    </row>
    <row r="58" spans="1:9" ht="45" x14ac:dyDescent="0.25">
      <c r="A58" s="72">
        <v>3</v>
      </c>
      <c r="B58" s="73" t="s">
        <v>314</v>
      </c>
      <c r="C58" s="70" t="s">
        <v>9</v>
      </c>
      <c r="D58" s="72">
        <v>40</v>
      </c>
      <c r="E58" s="116">
        <v>5.54</v>
      </c>
      <c r="F58" s="18">
        <f t="shared" si="3"/>
        <v>221.6</v>
      </c>
      <c r="G58" s="24">
        <v>0.06</v>
      </c>
      <c r="H58" s="19"/>
      <c r="I58" s="19"/>
    </row>
    <row r="59" spans="1:9" ht="45" x14ac:dyDescent="0.25">
      <c r="A59" s="72">
        <v>4</v>
      </c>
      <c r="B59" s="73" t="s">
        <v>315</v>
      </c>
      <c r="C59" s="70" t="s">
        <v>9</v>
      </c>
      <c r="D59" s="72">
        <v>40</v>
      </c>
      <c r="E59" s="116">
        <v>2.78</v>
      </c>
      <c r="F59" s="18">
        <f t="shared" si="3"/>
        <v>111.19999999999999</v>
      </c>
      <c r="G59" s="24">
        <v>0.06</v>
      </c>
      <c r="H59" s="19"/>
      <c r="I59" s="19"/>
    </row>
    <row r="60" spans="1:9" x14ac:dyDescent="0.25">
      <c r="A60" s="72">
        <v>5</v>
      </c>
      <c r="B60" s="74" t="s">
        <v>316</v>
      </c>
      <c r="C60" s="70" t="s">
        <v>9</v>
      </c>
      <c r="D60" s="72">
        <v>20</v>
      </c>
      <c r="E60" s="116">
        <v>3.01</v>
      </c>
      <c r="F60" s="18">
        <f t="shared" si="3"/>
        <v>60.199999999999996</v>
      </c>
      <c r="G60" s="24">
        <v>0.06</v>
      </c>
      <c r="H60" s="19"/>
      <c r="I60" s="19"/>
    </row>
    <row r="61" spans="1:9" x14ac:dyDescent="0.25">
      <c r="A61" s="72">
        <v>6</v>
      </c>
      <c r="B61" s="74" t="s">
        <v>317</v>
      </c>
      <c r="C61" s="70" t="s">
        <v>9</v>
      </c>
      <c r="D61" s="72">
        <v>20</v>
      </c>
      <c r="E61" s="116">
        <v>3.95</v>
      </c>
      <c r="F61" s="18">
        <f t="shared" si="3"/>
        <v>79</v>
      </c>
      <c r="G61" s="24">
        <v>0.06</v>
      </c>
      <c r="H61" s="19"/>
      <c r="I61" s="19"/>
    </row>
    <row r="62" spans="1:9" x14ac:dyDescent="0.25">
      <c r="A62" s="72">
        <v>7</v>
      </c>
      <c r="B62" s="74" t="s">
        <v>318</v>
      </c>
      <c r="C62" s="70" t="s">
        <v>9</v>
      </c>
      <c r="D62" s="72">
        <v>10</v>
      </c>
      <c r="E62" s="116">
        <v>1.66</v>
      </c>
      <c r="F62" s="18">
        <f t="shared" si="3"/>
        <v>16.599999999999998</v>
      </c>
      <c r="G62" s="24">
        <v>0.06</v>
      </c>
      <c r="H62" s="19"/>
      <c r="I62" s="19"/>
    </row>
    <row r="63" spans="1:9" x14ac:dyDescent="0.25">
      <c r="A63" s="72">
        <v>8</v>
      </c>
      <c r="B63" s="74" t="s">
        <v>319</v>
      </c>
      <c r="C63" s="70" t="s">
        <v>9</v>
      </c>
      <c r="D63" s="72">
        <v>10</v>
      </c>
      <c r="E63" s="116">
        <v>5.67</v>
      </c>
      <c r="F63" s="18">
        <f t="shared" si="3"/>
        <v>56.7</v>
      </c>
      <c r="G63" s="24">
        <v>0.06</v>
      </c>
      <c r="H63" s="19"/>
      <c r="I63" s="19"/>
    </row>
    <row r="64" spans="1:9" ht="30" x14ac:dyDescent="0.25">
      <c r="A64" s="72">
        <v>9</v>
      </c>
      <c r="B64" s="73" t="s">
        <v>24</v>
      </c>
      <c r="C64" s="70" t="s">
        <v>12</v>
      </c>
      <c r="D64" s="72">
        <v>20</v>
      </c>
      <c r="E64" s="116">
        <v>2.83</v>
      </c>
      <c r="F64" s="18">
        <f t="shared" si="3"/>
        <v>56.6</v>
      </c>
      <c r="G64" s="24">
        <v>0.06</v>
      </c>
      <c r="H64" s="19"/>
      <c r="I64" s="19"/>
    </row>
    <row r="65" spans="1:9" x14ac:dyDescent="0.25">
      <c r="A65" s="72">
        <v>10</v>
      </c>
      <c r="B65" s="74" t="s">
        <v>320</v>
      </c>
      <c r="C65" s="70" t="s">
        <v>9</v>
      </c>
      <c r="D65" s="72">
        <v>5</v>
      </c>
      <c r="E65" s="116">
        <v>1.26</v>
      </c>
      <c r="F65" s="18">
        <f t="shared" si="3"/>
        <v>6.3</v>
      </c>
      <c r="G65" s="24">
        <v>0.06</v>
      </c>
      <c r="H65" s="19"/>
      <c r="I65" s="19"/>
    </row>
    <row r="66" spans="1:9" ht="30" x14ac:dyDescent="0.25">
      <c r="A66" s="72">
        <v>11</v>
      </c>
      <c r="B66" s="71" t="s">
        <v>321</v>
      </c>
      <c r="C66" s="70" t="s">
        <v>12</v>
      </c>
      <c r="D66" s="72">
        <v>20</v>
      </c>
      <c r="E66" s="116">
        <v>2.08</v>
      </c>
      <c r="F66" s="18">
        <f t="shared" si="3"/>
        <v>41.6</v>
      </c>
      <c r="G66" s="24">
        <v>0.06</v>
      </c>
      <c r="H66" s="19"/>
      <c r="I66" s="19"/>
    </row>
    <row r="67" spans="1:9" x14ac:dyDescent="0.25">
      <c r="A67" s="72">
        <v>12</v>
      </c>
      <c r="B67" s="78" t="s">
        <v>322</v>
      </c>
      <c r="C67" s="79" t="s">
        <v>12</v>
      </c>
      <c r="D67" s="80">
        <v>5</v>
      </c>
      <c r="E67" s="125">
        <v>6.81</v>
      </c>
      <c r="F67" s="18">
        <f t="shared" si="3"/>
        <v>34.049999999999997</v>
      </c>
      <c r="G67" s="82">
        <v>0.06</v>
      </c>
      <c r="H67" s="19"/>
      <c r="I67" s="19"/>
    </row>
    <row r="68" spans="1:9" x14ac:dyDescent="0.25">
      <c r="A68" s="72">
        <v>13</v>
      </c>
      <c r="B68" s="74" t="s">
        <v>323</v>
      </c>
      <c r="C68" s="70" t="s">
        <v>12</v>
      </c>
      <c r="D68" s="72">
        <v>60</v>
      </c>
      <c r="E68" s="116">
        <v>19.36</v>
      </c>
      <c r="F68" s="18">
        <f t="shared" si="3"/>
        <v>1161.5999999999999</v>
      </c>
      <c r="G68" s="24">
        <v>0.06</v>
      </c>
      <c r="H68" s="19"/>
      <c r="I68" s="19"/>
    </row>
    <row r="69" spans="1:9" x14ac:dyDescent="0.25">
      <c r="A69" s="72">
        <v>14</v>
      </c>
      <c r="B69" s="83" t="s">
        <v>324</v>
      </c>
      <c r="C69" s="79" t="s">
        <v>12</v>
      </c>
      <c r="D69" s="80">
        <v>30</v>
      </c>
      <c r="E69" s="125">
        <v>73.53</v>
      </c>
      <c r="F69" s="18">
        <f t="shared" si="3"/>
        <v>2205.9</v>
      </c>
      <c r="G69" s="82">
        <v>0.06</v>
      </c>
      <c r="H69" s="19"/>
      <c r="I69" s="19"/>
    </row>
    <row r="70" spans="1:9" x14ac:dyDescent="0.25">
      <c r="A70" s="72">
        <v>15</v>
      </c>
      <c r="B70" s="83" t="s">
        <v>325</v>
      </c>
      <c r="C70" s="79" t="s">
        <v>12</v>
      </c>
      <c r="D70" s="80">
        <v>30</v>
      </c>
      <c r="E70" s="125">
        <v>73.53</v>
      </c>
      <c r="F70" s="18">
        <f t="shared" si="3"/>
        <v>2205.9</v>
      </c>
      <c r="G70" s="82">
        <v>0.06</v>
      </c>
      <c r="H70" s="19"/>
      <c r="I70" s="19"/>
    </row>
    <row r="71" spans="1:9" x14ac:dyDescent="0.25">
      <c r="A71" s="72"/>
      <c r="B71" s="83"/>
      <c r="C71" s="79"/>
      <c r="D71" s="126">
        <f>SUM(D56:D70)</f>
        <v>330</v>
      </c>
      <c r="E71" s="125"/>
      <c r="F71" s="18"/>
      <c r="G71" s="82"/>
      <c r="H71" s="19"/>
      <c r="I71" s="19"/>
    </row>
    <row r="72" spans="1:9" x14ac:dyDescent="0.25">
      <c r="A72" s="13"/>
      <c r="B72" s="12"/>
      <c r="C72" s="13"/>
      <c r="D72" s="129" t="s">
        <v>31</v>
      </c>
      <c r="E72" s="130"/>
      <c r="F72" s="16">
        <f>SUM(F56:F70)</f>
        <v>6453.7000000000007</v>
      </c>
      <c r="G72" s="15"/>
      <c r="H72" s="11"/>
      <c r="I72" s="11"/>
    </row>
    <row r="73" spans="1:9" x14ac:dyDescent="0.25">
      <c r="A73" s="13"/>
      <c r="B73" s="12"/>
      <c r="C73" s="13"/>
      <c r="D73" s="129" t="s">
        <v>32</v>
      </c>
      <c r="E73" s="130"/>
      <c r="F73" s="16">
        <f>F72*6%</f>
        <v>387.22200000000004</v>
      </c>
      <c r="G73" s="15"/>
      <c r="H73" s="11"/>
      <c r="I73" s="11"/>
    </row>
    <row r="74" spans="1:9" x14ac:dyDescent="0.25">
      <c r="A74" s="13"/>
      <c r="B74" s="12"/>
      <c r="C74" s="13"/>
      <c r="D74" s="129" t="s">
        <v>33</v>
      </c>
      <c r="E74" s="130"/>
      <c r="F74" s="16">
        <f>SUM(F72:F73)</f>
        <v>6840.9220000000005</v>
      </c>
      <c r="G74" s="15"/>
      <c r="H74" s="11"/>
      <c r="I74" s="11"/>
    </row>
    <row r="75" spans="1:9" x14ac:dyDescent="0.25">
      <c r="A75" s="72">
        <v>16</v>
      </c>
      <c r="B75" s="74" t="s">
        <v>326</v>
      </c>
      <c r="C75" s="70" t="s">
        <v>12</v>
      </c>
      <c r="D75" s="72">
        <v>10</v>
      </c>
      <c r="E75" s="116">
        <v>3.98</v>
      </c>
      <c r="F75" s="18">
        <f>D75*E75</f>
        <v>39.799999999999997</v>
      </c>
      <c r="G75" s="24">
        <v>0.13</v>
      </c>
      <c r="H75" s="19"/>
      <c r="I75" s="19"/>
    </row>
    <row r="76" spans="1:9" x14ac:dyDescent="0.25">
      <c r="A76" s="72">
        <v>17</v>
      </c>
      <c r="B76" s="74" t="s">
        <v>327</v>
      </c>
      <c r="C76" s="70" t="s">
        <v>9</v>
      </c>
      <c r="D76" s="72">
        <v>10</v>
      </c>
      <c r="E76" s="116">
        <v>5</v>
      </c>
      <c r="F76" s="18">
        <f t="shared" ref="F76:F84" si="4">D76*E76</f>
        <v>50</v>
      </c>
      <c r="G76" s="24">
        <v>0.13</v>
      </c>
      <c r="H76" s="19"/>
      <c r="I76" s="19"/>
    </row>
    <row r="77" spans="1:9" x14ac:dyDescent="0.25">
      <c r="A77" s="72">
        <v>18</v>
      </c>
      <c r="B77" s="74" t="s">
        <v>328</v>
      </c>
      <c r="C77" s="70" t="s">
        <v>12</v>
      </c>
      <c r="D77" s="72">
        <v>30</v>
      </c>
      <c r="E77" s="116">
        <v>6.19</v>
      </c>
      <c r="F77" s="18">
        <f t="shared" si="4"/>
        <v>185.70000000000002</v>
      </c>
      <c r="G77" s="24">
        <v>0.13</v>
      </c>
      <c r="H77" s="19"/>
      <c r="I77" s="19"/>
    </row>
    <row r="78" spans="1:9" x14ac:dyDescent="0.25">
      <c r="A78" s="72">
        <v>19</v>
      </c>
      <c r="B78" s="71" t="s">
        <v>329</v>
      </c>
      <c r="C78" s="70" t="s">
        <v>12</v>
      </c>
      <c r="D78" s="72">
        <v>30</v>
      </c>
      <c r="E78" s="116">
        <v>0.8</v>
      </c>
      <c r="F78" s="18">
        <f t="shared" si="4"/>
        <v>24</v>
      </c>
      <c r="G78" s="24">
        <v>0.13</v>
      </c>
      <c r="H78" s="19"/>
      <c r="I78" s="19"/>
    </row>
    <row r="79" spans="1:9" x14ac:dyDescent="0.25">
      <c r="A79" s="72">
        <v>20</v>
      </c>
      <c r="B79" s="74" t="s">
        <v>330</v>
      </c>
      <c r="C79" s="70" t="s">
        <v>12</v>
      </c>
      <c r="D79" s="72">
        <v>20</v>
      </c>
      <c r="E79" s="116">
        <v>0.71</v>
      </c>
      <c r="F79" s="18">
        <f t="shared" si="4"/>
        <v>14.2</v>
      </c>
      <c r="G79" s="24">
        <v>0.13</v>
      </c>
      <c r="H79" s="19"/>
      <c r="I79" s="19"/>
    </row>
    <row r="80" spans="1:9" x14ac:dyDescent="0.25">
      <c r="A80" s="72">
        <v>21</v>
      </c>
      <c r="B80" s="74" t="s">
        <v>331</v>
      </c>
      <c r="C80" s="70" t="s">
        <v>12</v>
      </c>
      <c r="D80" s="72">
        <v>10</v>
      </c>
      <c r="E80" s="116">
        <v>23.89</v>
      </c>
      <c r="F80" s="18">
        <f t="shared" si="4"/>
        <v>238.9</v>
      </c>
      <c r="G80" s="24">
        <v>0.13</v>
      </c>
      <c r="H80" s="84"/>
      <c r="I80" s="84"/>
    </row>
    <row r="81" spans="1:9" x14ac:dyDescent="0.25">
      <c r="A81" s="72">
        <v>22</v>
      </c>
      <c r="B81" s="74" t="s">
        <v>332</v>
      </c>
      <c r="C81" s="70" t="s">
        <v>12</v>
      </c>
      <c r="D81" s="72">
        <v>30</v>
      </c>
      <c r="E81" s="116">
        <v>1.77</v>
      </c>
      <c r="F81" s="18">
        <f t="shared" si="4"/>
        <v>53.1</v>
      </c>
      <c r="G81" s="24">
        <v>0.13</v>
      </c>
      <c r="H81" s="19"/>
      <c r="I81" s="19"/>
    </row>
    <row r="82" spans="1:9" x14ac:dyDescent="0.25">
      <c r="A82" s="72">
        <v>23</v>
      </c>
      <c r="B82" s="74" t="s">
        <v>333</v>
      </c>
      <c r="C82" s="70" t="s">
        <v>12</v>
      </c>
      <c r="D82" s="72">
        <v>30</v>
      </c>
      <c r="E82" s="116">
        <v>15.93</v>
      </c>
      <c r="F82" s="18">
        <f t="shared" si="4"/>
        <v>477.9</v>
      </c>
      <c r="G82" s="24">
        <v>0.13</v>
      </c>
      <c r="H82" s="19"/>
      <c r="I82" s="19"/>
    </row>
    <row r="83" spans="1:9" x14ac:dyDescent="0.25">
      <c r="A83" s="72">
        <v>24</v>
      </c>
      <c r="B83" s="74" t="s">
        <v>334</v>
      </c>
      <c r="C83" s="70" t="s">
        <v>12</v>
      </c>
      <c r="D83" s="72">
        <v>30</v>
      </c>
      <c r="E83" s="116">
        <v>15.93</v>
      </c>
      <c r="F83" s="18">
        <f t="shared" si="4"/>
        <v>477.9</v>
      </c>
      <c r="G83" s="24">
        <v>0.13</v>
      </c>
      <c r="H83" s="19"/>
      <c r="I83" s="19"/>
    </row>
    <row r="84" spans="1:9" x14ac:dyDescent="0.25">
      <c r="A84" s="72">
        <v>25</v>
      </c>
      <c r="B84" s="74" t="s">
        <v>335</v>
      </c>
      <c r="C84" s="70" t="s">
        <v>12</v>
      </c>
      <c r="D84" s="72">
        <v>30</v>
      </c>
      <c r="E84" s="116">
        <v>2.65</v>
      </c>
      <c r="F84" s="18">
        <f t="shared" si="4"/>
        <v>79.5</v>
      </c>
      <c r="G84" s="24">
        <v>0.13</v>
      </c>
      <c r="H84" s="19"/>
      <c r="I84" s="19"/>
    </row>
    <row r="85" spans="1:9" x14ac:dyDescent="0.25">
      <c r="A85" s="72"/>
      <c r="B85" s="74"/>
      <c r="C85" s="70"/>
      <c r="D85" s="117">
        <f>SUM(D75:D84)</f>
        <v>230</v>
      </c>
      <c r="E85" s="116"/>
      <c r="F85" s="18"/>
      <c r="G85" s="24"/>
      <c r="H85" s="19"/>
      <c r="I85" s="19"/>
    </row>
    <row r="86" spans="1:9" x14ac:dyDescent="0.25">
      <c r="A86" s="13"/>
      <c r="B86" s="12"/>
      <c r="C86" s="13"/>
      <c r="D86" s="129" t="s">
        <v>31</v>
      </c>
      <c r="E86" s="130"/>
      <c r="F86" s="16">
        <f>SUM(F75:F84)</f>
        <v>1641</v>
      </c>
      <c r="G86" s="15"/>
      <c r="H86" s="11"/>
      <c r="I86" s="11"/>
    </row>
    <row r="87" spans="1:9" x14ac:dyDescent="0.25">
      <c r="A87" s="13"/>
      <c r="B87" s="12"/>
      <c r="C87" s="13"/>
      <c r="D87" s="129" t="s">
        <v>45</v>
      </c>
      <c r="E87" s="130"/>
      <c r="F87" s="16">
        <f>F86*13%</f>
        <v>213.33</v>
      </c>
      <c r="G87" s="15"/>
      <c r="H87" s="11"/>
      <c r="I87" s="11"/>
    </row>
    <row r="88" spans="1:9" x14ac:dyDescent="0.25">
      <c r="A88" s="13"/>
      <c r="B88" s="12"/>
      <c r="C88" s="13"/>
      <c r="D88" s="129" t="s">
        <v>33</v>
      </c>
      <c r="E88" s="130"/>
      <c r="F88" s="16">
        <f>SUM(F86:F87)</f>
        <v>1854.33</v>
      </c>
      <c r="G88" s="15"/>
      <c r="H88" s="11"/>
      <c r="I88" s="11"/>
    </row>
    <row r="89" spans="1:9" x14ac:dyDescent="0.25">
      <c r="A89" s="72">
        <v>26</v>
      </c>
      <c r="B89" s="74" t="s">
        <v>336</v>
      </c>
      <c r="C89" s="70" t="s">
        <v>12</v>
      </c>
      <c r="D89" s="72">
        <v>40</v>
      </c>
      <c r="E89" s="116">
        <v>1.77</v>
      </c>
      <c r="F89" s="18">
        <f>D89*E89</f>
        <v>70.8</v>
      </c>
      <c r="G89" s="24">
        <v>0.24</v>
      </c>
      <c r="H89" s="19"/>
      <c r="I89" s="19"/>
    </row>
    <row r="90" spans="1:9" ht="30" x14ac:dyDescent="0.25">
      <c r="A90" s="72">
        <v>27</v>
      </c>
      <c r="B90" s="71" t="s">
        <v>337</v>
      </c>
      <c r="C90" s="70" t="s">
        <v>12</v>
      </c>
      <c r="D90" s="72">
        <v>10</v>
      </c>
      <c r="E90" s="116">
        <v>13.27</v>
      </c>
      <c r="F90" s="18">
        <f t="shared" ref="F90:F104" si="5">D90*E90</f>
        <v>132.69999999999999</v>
      </c>
      <c r="G90" s="24">
        <v>0.24</v>
      </c>
      <c r="H90" s="19"/>
      <c r="I90" s="19"/>
    </row>
    <row r="91" spans="1:9" x14ac:dyDescent="0.25">
      <c r="A91" s="72">
        <v>28</v>
      </c>
      <c r="B91" s="74" t="s">
        <v>338</v>
      </c>
      <c r="C91" s="70" t="s">
        <v>12</v>
      </c>
      <c r="D91" s="72">
        <v>15</v>
      </c>
      <c r="E91" s="116">
        <v>4.03</v>
      </c>
      <c r="F91" s="18">
        <f t="shared" si="5"/>
        <v>60.45</v>
      </c>
      <c r="G91" s="24">
        <v>0.24</v>
      </c>
      <c r="H91" s="19"/>
      <c r="I91" s="19"/>
    </row>
    <row r="92" spans="1:9" x14ac:dyDescent="0.25">
      <c r="A92" s="72">
        <v>29</v>
      </c>
      <c r="B92" s="71" t="s">
        <v>339</v>
      </c>
      <c r="C92" s="70" t="s">
        <v>12</v>
      </c>
      <c r="D92" s="72">
        <v>10</v>
      </c>
      <c r="E92" s="116">
        <v>12.1</v>
      </c>
      <c r="F92" s="18">
        <f t="shared" si="5"/>
        <v>121</v>
      </c>
      <c r="G92" s="24">
        <v>0.24</v>
      </c>
      <c r="H92" s="19"/>
      <c r="I92" s="19"/>
    </row>
    <row r="93" spans="1:9" ht="30" x14ac:dyDescent="0.25">
      <c r="A93" s="72">
        <v>30</v>
      </c>
      <c r="B93" s="71" t="s">
        <v>340</v>
      </c>
      <c r="C93" s="70" t="s">
        <v>12</v>
      </c>
      <c r="D93" s="72">
        <v>10</v>
      </c>
      <c r="E93" s="116">
        <v>4.03</v>
      </c>
      <c r="F93" s="18">
        <f t="shared" si="5"/>
        <v>40.300000000000004</v>
      </c>
      <c r="G93" s="24">
        <v>0.24</v>
      </c>
      <c r="H93" s="19"/>
      <c r="I93" s="19"/>
    </row>
    <row r="94" spans="1:9" ht="30" x14ac:dyDescent="0.25">
      <c r="A94" s="72">
        <v>31</v>
      </c>
      <c r="B94" s="71" t="s">
        <v>341</v>
      </c>
      <c r="C94" s="70" t="s">
        <v>12</v>
      </c>
      <c r="D94" s="72">
        <v>30</v>
      </c>
      <c r="E94" s="116">
        <v>2.42</v>
      </c>
      <c r="F94" s="18">
        <f t="shared" si="5"/>
        <v>72.599999999999994</v>
      </c>
      <c r="G94" s="24">
        <v>0.24</v>
      </c>
      <c r="H94" s="19"/>
      <c r="I94" s="19"/>
    </row>
    <row r="95" spans="1:9" ht="30" x14ac:dyDescent="0.25">
      <c r="A95" s="72">
        <v>32</v>
      </c>
      <c r="B95" s="71" t="s">
        <v>342</v>
      </c>
      <c r="C95" s="70" t="s">
        <v>12</v>
      </c>
      <c r="D95" s="72">
        <v>10</v>
      </c>
      <c r="E95" s="116">
        <v>2.42</v>
      </c>
      <c r="F95" s="18">
        <f t="shared" si="5"/>
        <v>24.2</v>
      </c>
      <c r="G95" s="24">
        <v>0.24</v>
      </c>
      <c r="H95" s="19"/>
      <c r="I95" s="19"/>
    </row>
    <row r="96" spans="1:9" x14ac:dyDescent="0.25">
      <c r="A96" s="72">
        <v>33</v>
      </c>
      <c r="B96" s="71" t="s">
        <v>343</v>
      </c>
      <c r="C96" s="70" t="s">
        <v>12</v>
      </c>
      <c r="D96" s="72">
        <v>10</v>
      </c>
      <c r="E96" s="116">
        <v>2.42</v>
      </c>
      <c r="F96" s="18">
        <f t="shared" si="5"/>
        <v>24.2</v>
      </c>
      <c r="G96" s="24">
        <v>0.24</v>
      </c>
      <c r="H96" s="19"/>
      <c r="I96" s="19"/>
    </row>
    <row r="97" spans="1:9" x14ac:dyDescent="0.25">
      <c r="A97" s="72">
        <v>34</v>
      </c>
      <c r="B97" s="74" t="s">
        <v>344</v>
      </c>
      <c r="C97" s="70" t="s">
        <v>12</v>
      </c>
      <c r="D97" s="72">
        <v>30</v>
      </c>
      <c r="E97" s="116">
        <v>6.45</v>
      </c>
      <c r="F97" s="18">
        <f t="shared" si="5"/>
        <v>193.5</v>
      </c>
      <c r="G97" s="24">
        <v>0.24</v>
      </c>
      <c r="H97" s="19"/>
      <c r="I97" s="19"/>
    </row>
    <row r="98" spans="1:9" ht="30" x14ac:dyDescent="0.25">
      <c r="A98" s="72">
        <v>35</v>
      </c>
      <c r="B98" s="71" t="s">
        <v>345</v>
      </c>
      <c r="C98" s="70" t="s">
        <v>12</v>
      </c>
      <c r="D98" s="72">
        <v>10</v>
      </c>
      <c r="E98" s="116">
        <v>5.08</v>
      </c>
      <c r="F98" s="18">
        <f t="shared" si="5"/>
        <v>50.8</v>
      </c>
      <c r="G98" s="24">
        <v>0.24</v>
      </c>
      <c r="H98" s="84"/>
      <c r="I98" s="84"/>
    </row>
    <row r="99" spans="1:9" x14ac:dyDescent="0.25">
      <c r="A99" s="72">
        <v>36</v>
      </c>
      <c r="B99" s="71" t="s">
        <v>346</v>
      </c>
      <c r="C99" s="70" t="s">
        <v>9</v>
      </c>
      <c r="D99" s="72">
        <v>30</v>
      </c>
      <c r="E99" s="116">
        <v>10.48</v>
      </c>
      <c r="F99" s="18">
        <f t="shared" si="5"/>
        <v>314.40000000000003</v>
      </c>
      <c r="G99" s="24">
        <v>0.24</v>
      </c>
      <c r="H99" s="84"/>
      <c r="I99" s="84"/>
    </row>
    <row r="100" spans="1:9" x14ac:dyDescent="0.25">
      <c r="A100" s="72">
        <v>37</v>
      </c>
      <c r="B100" s="74" t="s">
        <v>347</v>
      </c>
      <c r="C100" s="70" t="s">
        <v>12</v>
      </c>
      <c r="D100" s="72">
        <v>20</v>
      </c>
      <c r="E100" s="116">
        <v>0.2</v>
      </c>
      <c r="F100" s="18">
        <f t="shared" si="5"/>
        <v>4</v>
      </c>
      <c r="G100" s="24">
        <v>0.24</v>
      </c>
      <c r="H100" s="19"/>
      <c r="I100" s="19"/>
    </row>
    <row r="101" spans="1:9" ht="30" x14ac:dyDescent="0.25">
      <c r="A101" s="72">
        <v>38</v>
      </c>
      <c r="B101" s="71" t="s">
        <v>348</v>
      </c>
      <c r="C101" s="70" t="s">
        <v>12</v>
      </c>
      <c r="D101" s="72">
        <v>5</v>
      </c>
      <c r="E101" s="116">
        <v>76.61</v>
      </c>
      <c r="F101" s="18">
        <f t="shared" si="5"/>
        <v>383.05</v>
      </c>
      <c r="G101" s="24">
        <v>0.24</v>
      </c>
      <c r="H101" s="19"/>
      <c r="I101" s="19"/>
    </row>
    <row r="102" spans="1:9" x14ac:dyDescent="0.25">
      <c r="A102" s="72">
        <v>39</v>
      </c>
      <c r="B102" s="74" t="s">
        <v>349</v>
      </c>
      <c r="C102" s="70" t="s">
        <v>12</v>
      </c>
      <c r="D102" s="72">
        <v>27</v>
      </c>
      <c r="E102" s="116">
        <v>6.45</v>
      </c>
      <c r="F102" s="18">
        <f t="shared" si="5"/>
        <v>174.15</v>
      </c>
      <c r="G102" s="24">
        <v>0.24</v>
      </c>
      <c r="H102" s="19"/>
      <c r="I102" s="19"/>
    </row>
    <row r="103" spans="1:9" x14ac:dyDescent="0.25">
      <c r="A103" s="72">
        <v>40</v>
      </c>
      <c r="B103" s="74" t="s">
        <v>350</v>
      </c>
      <c r="C103" s="70" t="s">
        <v>12</v>
      </c>
      <c r="D103" s="72">
        <v>40</v>
      </c>
      <c r="E103" s="116">
        <v>4.03</v>
      </c>
      <c r="F103" s="18">
        <f t="shared" si="5"/>
        <v>161.20000000000002</v>
      </c>
      <c r="G103" s="24">
        <v>0.24</v>
      </c>
      <c r="H103" s="19"/>
      <c r="I103" s="19"/>
    </row>
    <row r="104" spans="1:9" x14ac:dyDescent="0.25">
      <c r="A104" s="72">
        <v>41</v>
      </c>
      <c r="B104" s="73" t="s">
        <v>351</v>
      </c>
      <c r="C104" s="70" t="s">
        <v>12</v>
      </c>
      <c r="D104" s="72">
        <v>25</v>
      </c>
      <c r="E104" s="116">
        <v>44.35</v>
      </c>
      <c r="F104" s="18">
        <f t="shared" si="5"/>
        <v>1108.75</v>
      </c>
      <c r="G104" s="24">
        <v>0.24</v>
      </c>
      <c r="H104" s="19"/>
      <c r="I104" s="19"/>
    </row>
    <row r="105" spans="1:9" x14ac:dyDescent="0.25">
      <c r="A105" s="72"/>
      <c r="B105" s="73"/>
      <c r="C105" s="70"/>
      <c r="D105" s="117">
        <f>SUM(D89:D104)</f>
        <v>322</v>
      </c>
      <c r="E105" s="116"/>
      <c r="F105" s="18"/>
      <c r="G105" s="24"/>
      <c r="H105" s="19"/>
      <c r="I105" s="19"/>
    </row>
    <row r="106" spans="1:9" x14ac:dyDescent="0.25">
      <c r="A106" s="13"/>
      <c r="B106" s="12"/>
      <c r="C106" s="13"/>
      <c r="D106" s="129" t="s">
        <v>31</v>
      </c>
      <c r="E106" s="130"/>
      <c r="F106" s="16">
        <f>SUM(F89:F104)</f>
        <v>2936.1000000000004</v>
      </c>
      <c r="G106" s="15"/>
      <c r="H106" s="11"/>
      <c r="I106" s="11"/>
    </row>
    <row r="107" spans="1:9" x14ac:dyDescent="0.25">
      <c r="A107" s="13"/>
      <c r="B107" s="12"/>
      <c r="C107" s="13"/>
      <c r="D107" s="129" t="s">
        <v>51</v>
      </c>
      <c r="E107" s="130"/>
      <c r="F107" s="16">
        <f>F106*24%</f>
        <v>704.6640000000001</v>
      </c>
      <c r="G107" s="15"/>
      <c r="H107" s="11"/>
      <c r="I107" s="11"/>
    </row>
    <row r="108" spans="1:9" x14ac:dyDescent="0.25">
      <c r="A108" s="13"/>
      <c r="B108" s="12"/>
      <c r="C108" s="13"/>
      <c r="D108" s="129" t="s">
        <v>33</v>
      </c>
      <c r="E108" s="130"/>
      <c r="F108" s="16">
        <f>SUM(F106:F107)</f>
        <v>3640.7640000000006</v>
      </c>
      <c r="G108" s="15"/>
      <c r="H108" s="11"/>
      <c r="I108" s="11"/>
    </row>
    <row r="109" spans="1:9" x14ac:dyDescent="0.25">
      <c r="A109" s="32"/>
      <c r="B109" s="33"/>
      <c r="C109" s="32"/>
      <c r="D109" s="154" t="s">
        <v>352</v>
      </c>
      <c r="E109" s="155"/>
      <c r="F109" s="34">
        <f>F72+F86+F106</f>
        <v>11030.800000000001</v>
      </c>
      <c r="G109" s="15"/>
      <c r="H109" s="23">
        <f>F106+F86+F72</f>
        <v>11030.800000000001</v>
      </c>
      <c r="I109" s="11"/>
    </row>
    <row r="110" spans="1:9" x14ac:dyDescent="0.25">
      <c r="A110" s="32"/>
      <c r="B110" s="33"/>
      <c r="C110" s="32"/>
      <c r="D110" s="154" t="s">
        <v>32</v>
      </c>
      <c r="E110" s="155"/>
      <c r="F110" s="34">
        <f>F73</f>
        <v>387.22200000000004</v>
      </c>
      <c r="G110" s="15"/>
      <c r="H110" s="11"/>
      <c r="I110" s="11"/>
    </row>
    <row r="111" spans="1:9" x14ac:dyDescent="0.25">
      <c r="A111" s="32"/>
      <c r="B111" s="33"/>
      <c r="C111" s="32"/>
      <c r="D111" s="154" t="s">
        <v>45</v>
      </c>
      <c r="E111" s="155"/>
      <c r="F111" s="34">
        <f>F87</f>
        <v>213.33</v>
      </c>
      <c r="G111" s="15"/>
      <c r="H111" s="11"/>
      <c r="I111" s="11"/>
    </row>
    <row r="112" spans="1:9" x14ac:dyDescent="0.25">
      <c r="A112" s="32"/>
      <c r="B112" s="33"/>
      <c r="C112" s="32"/>
      <c r="D112" s="154" t="s">
        <v>51</v>
      </c>
      <c r="E112" s="155"/>
      <c r="F112" s="34">
        <f>F107</f>
        <v>704.6640000000001</v>
      </c>
      <c r="G112" s="15"/>
      <c r="H112" s="11"/>
      <c r="I112" s="11"/>
    </row>
    <row r="113" spans="1:9" x14ac:dyDescent="0.25">
      <c r="A113" s="32"/>
      <c r="B113" s="33"/>
      <c r="C113" s="32"/>
      <c r="D113" s="154" t="s">
        <v>33</v>
      </c>
      <c r="E113" s="155"/>
      <c r="F113" s="34">
        <f>SUM(F109:F112)</f>
        <v>12336.016000000001</v>
      </c>
      <c r="G113" s="15"/>
      <c r="H113" s="11"/>
      <c r="I113" s="23">
        <f>F108+F88+F74</f>
        <v>12336.016000000001</v>
      </c>
    </row>
    <row r="114" spans="1:9" x14ac:dyDescent="0.25">
      <c r="A114" s="106"/>
      <c r="B114" s="106"/>
      <c r="C114" s="106"/>
      <c r="D114" s="164" t="s">
        <v>375</v>
      </c>
      <c r="E114" s="164"/>
      <c r="F114" s="107">
        <f>F49+F109</f>
        <v>15083.5</v>
      </c>
      <c r="G114" s="103"/>
      <c r="H114" s="101">
        <f>SUM(H49:H113)</f>
        <v>15083.5</v>
      </c>
    </row>
    <row r="115" spans="1:9" x14ac:dyDescent="0.25">
      <c r="A115" s="106"/>
      <c r="B115" s="106"/>
      <c r="C115" s="106"/>
      <c r="D115" s="164" t="s">
        <v>32</v>
      </c>
      <c r="E115" s="164"/>
      <c r="F115" s="107">
        <f>F50+F110</f>
        <v>531.42000000000007</v>
      </c>
      <c r="G115" s="103"/>
    </row>
    <row r="116" spans="1:9" x14ac:dyDescent="0.25">
      <c r="A116" s="106"/>
      <c r="B116" s="106"/>
      <c r="C116" s="106"/>
      <c r="D116" s="164" t="s">
        <v>45</v>
      </c>
      <c r="E116" s="164"/>
      <c r="F116" s="107">
        <f>F51+F111</f>
        <v>339.39100000000002</v>
      </c>
      <c r="G116" s="103"/>
    </row>
    <row r="117" spans="1:9" x14ac:dyDescent="0.25">
      <c r="A117" s="106"/>
      <c r="B117" s="106"/>
      <c r="C117" s="106"/>
      <c r="D117" s="164" t="s">
        <v>51</v>
      </c>
      <c r="E117" s="164"/>
      <c r="F117" s="107">
        <f>F52+F112</f>
        <v>867.79200000000014</v>
      </c>
      <c r="G117" s="103"/>
    </row>
    <row r="118" spans="1:9" x14ac:dyDescent="0.25">
      <c r="A118" s="106"/>
      <c r="B118" s="106"/>
      <c r="C118" s="106"/>
      <c r="D118" s="164" t="s">
        <v>33</v>
      </c>
      <c r="E118" s="164"/>
      <c r="F118" s="107">
        <f>SUM(F114:F117)</f>
        <v>16822.102999999999</v>
      </c>
      <c r="G118" s="102"/>
      <c r="I118" s="101">
        <f>SUM(I53:I117)</f>
        <v>16822.103000000003</v>
      </c>
    </row>
  </sheetData>
  <mergeCells count="35">
    <mergeCell ref="D39:E39"/>
    <mergeCell ref="A1:F1"/>
    <mergeCell ref="D23:E23"/>
    <mergeCell ref="D24:E24"/>
    <mergeCell ref="D25:E25"/>
    <mergeCell ref="D38:E38"/>
    <mergeCell ref="D73:E73"/>
    <mergeCell ref="D40:E40"/>
    <mergeCell ref="D46:E46"/>
    <mergeCell ref="D47:E47"/>
    <mergeCell ref="D48:E48"/>
    <mergeCell ref="D49:E49"/>
    <mergeCell ref="D50:E50"/>
    <mergeCell ref="D51:E51"/>
    <mergeCell ref="D52:E52"/>
    <mergeCell ref="D53:E53"/>
    <mergeCell ref="A54:F54"/>
    <mergeCell ref="D72:E72"/>
    <mergeCell ref="D113:E113"/>
    <mergeCell ref="D74:E74"/>
    <mergeCell ref="D86:E86"/>
    <mergeCell ref="D87:E87"/>
    <mergeCell ref="D88:E88"/>
    <mergeCell ref="D106:E106"/>
    <mergeCell ref="D107:E107"/>
    <mergeCell ref="D108:E108"/>
    <mergeCell ref="D109:E109"/>
    <mergeCell ref="D110:E110"/>
    <mergeCell ref="D111:E111"/>
    <mergeCell ref="D112:E112"/>
    <mergeCell ref="D114:E114"/>
    <mergeCell ref="D115:E115"/>
    <mergeCell ref="D116:E116"/>
    <mergeCell ref="D117:E117"/>
    <mergeCell ref="D118:E11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D0EA7-ACB9-402F-9483-5CD3F8EF4678}">
  <dimension ref="A1:I53"/>
  <sheetViews>
    <sheetView topLeftCell="A39" workbookViewId="0">
      <selection activeCell="D45" sqref="D45"/>
    </sheetView>
  </sheetViews>
  <sheetFormatPr defaultRowHeight="15" x14ac:dyDescent="0.25"/>
  <cols>
    <col min="1" max="1" width="4.42578125" bestFit="1" customWidth="1"/>
    <col min="2" max="2" width="61" customWidth="1"/>
    <col min="3" max="3" width="12.42578125" customWidth="1"/>
    <col min="4" max="4" width="11.5703125" customWidth="1"/>
    <col min="5" max="5" width="10.7109375" customWidth="1"/>
    <col min="6" max="6" width="10.5703125" bestFit="1" customWidth="1"/>
    <col min="8" max="9" width="10.5703125" bestFit="1" customWidth="1"/>
  </cols>
  <sheetData>
    <row r="1" spans="1:9" x14ac:dyDescent="0.25">
      <c r="A1" s="161" t="s">
        <v>374</v>
      </c>
      <c r="B1" s="162"/>
      <c r="C1" s="162"/>
      <c r="D1" s="162"/>
      <c r="E1" s="162"/>
      <c r="F1" s="163"/>
      <c r="G1" s="1"/>
      <c r="H1" s="2"/>
      <c r="I1" s="2"/>
    </row>
    <row r="2" spans="1:9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6"/>
      <c r="I2" s="6"/>
    </row>
    <row r="3" spans="1:9" ht="30" x14ac:dyDescent="0.25">
      <c r="A3" s="7">
        <v>1</v>
      </c>
      <c r="B3" s="8" t="s">
        <v>8</v>
      </c>
      <c r="C3" s="7" t="s">
        <v>9</v>
      </c>
      <c r="D3" s="7">
        <v>6</v>
      </c>
      <c r="E3" s="115">
        <v>6.52</v>
      </c>
      <c r="F3" s="9">
        <f>D3*E3</f>
        <v>39.119999999999997</v>
      </c>
      <c r="G3" s="10">
        <v>0.06</v>
      </c>
      <c r="H3" s="11"/>
      <c r="I3" s="11"/>
    </row>
    <row r="4" spans="1:9" x14ac:dyDescent="0.25">
      <c r="A4" s="7">
        <v>2</v>
      </c>
      <c r="B4" s="8" t="s">
        <v>10</v>
      </c>
      <c r="C4" s="7" t="s">
        <v>9</v>
      </c>
      <c r="D4" s="7">
        <v>7</v>
      </c>
      <c r="E4" s="115">
        <v>8.49</v>
      </c>
      <c r="F4" s="9">
        <f t="shared" ref="F4:F21" si="0">D4*E4</f>
        <v>59.43</v>
      </c>
      <c r="G4" s="10">
        <v>0.06</v>
      </c>
      <c r="H4" s="11"/>
      <c r="I4" s="11"/>
    </row>
    <row r="5" spans="1:9" x14ac:dyDescent="0.25">
      <c r="A5" s="7">
        <v>3</v>
      </c>
      <c r="B5" s="8" t="s">
        <v>11</v>
      </c>
      <c r="C5" s="7" t="s">
        <v>12</v>
      </c>
      <c r="D5" s="7">
        <v>4</v>
      </c>
      <c r="E5" s="115">
        <v>5.66</v>
      </c>
      <c r="F5" s="9">
        <f t="shared" si="0"/>
        <v>22.64</v>
      </c>
      <c r="G5" s="10">
        <v>0.06</v>
      </c>
      <c r="H5" s="11"/>
      <c r="I5" s="11"/>
    </row>
    <row r="6" spans="1:9" ht="30" x14ac:dyDescent="0.25">
      <c r="A6" s="7">
        <v>4</v>
      </c>
      <c r="B6" s="8" t="s">
        <v>13</v>
      </c>
      <c r="C6" s="7" t="s">
        <v>12</v>
      </c>
      <c r="D6" s="7">
        <v>5</v>
      </c>
      <c r="E6" s="115">
        <v>6.32</v>
      </c>
      <c r="F6" s="9">
        <f t="shared" si="0"/>
        <v>31.6</v>
      </c>
      <c r="G6" s="10">
        <v>0.06</v>
      </c>
      <c r="H6" s="11"/>
      <c r="I6" s="11"/>
    </row>
    <row r="7" spans="1:9" ht="30" x14ac:dyDescent="0.25">
      <c r="A7" s="7">
        <v>5</v>
      </c>
      <c r="B7" s="8" t="s">
        <v>14</v>
      </c>
      <c r="C7" s="7" t="s">
        <v>12</v>
      </c>
      <c r="D7" s="7">
        <v>3</v>
      </c>
      <c r="E7" s="115">
        <v>1.68</v>
      </c>
      <c r="F7" s="9">
        <f t="shared" si="0"/>
        <v>5.04</v>
      </c>
      <c r="G7" s="10">
        <v>0.06</v>
      </c>
      <c r="H7" s="11"/>
      <c r="I7" s="11"/>
    </row>
    <row r="8" spans="1:9" ht="45" x14ac:dyDescent="0.25">
      <c r="A8" s="7">
        <v>6</v>
      </c>
      <c r="B8" s="8" t="s">
        <v>15</v>
      </c>
      <c r="C8" s="7" t="s">
        <v>16</v>
      </c>
      <c r="D8" s="7">
        <v>2</v>
      </c>
      <c r="E8" s="115">
        <v>12.26</v>
      </c>
      <c r="F8" s="9">
        <f t="shared" si="0"/>
        <v>24.52</v>
      </c>
      <c r="G8" s="10">
        <v>0.06</v>
      </c>
      <c r="H8" s="11"/>
      <c r="I8" s="11"/>
    </row>
    <row r="9" spans="1:9" ht="45" x14ac:dyDescent="0.25">
      <c r="A9" s="7">
        <v>7</v>
      </c>
      <c r="B9" s="8" t="s">
        <v>17</v>
      </c>
      <c r="C9" s="7" t="s">
        <v>9</v>
      </c>
      <c r="D9" s="7">
        <v>8</v>
      </c>
      <c r="E9" s="115">
        <v>3.38</v>
      </c>
      <c r="F9" s="9">
        <f t="shared" si="0"/>
        <v>27.04</v>
      </c>
      <c r="G9" s="10">
        <v>0.06</v>
      </c>
      <c r="H9" s="11"/>
      <c r="I9" s="11"/>
    </row>
    <row r="10" spans="1:9" ht="30" x14ac:dyDescent="0.25">
      <c r="A10" s="7">
        <v>8</v>
      </c>
      <c r="B10" s="8" t="s">
        <v>18</v>
      </c>
      <c r="C10" s="7" t="s">
        <v>19</v>
      </c>
      <c r="D10" s="7">
        <v>5</v>
      </c>
      <c r="E10" s="115">
        <v>4.47</v>
      </c>
      <c r="F10" s="9">
        <f t="shared" si="0"/>
        <v>22.349999999999998</v>
      </c>
      <c r="G10" s="10">
        <v>0.06</v>
      </c>
      <c r="H10" s="11"/>
      <c r="I10" s="11"/>
    </row>
    <row r="11" spans="1:9" ht="30" x14ac:dyDescent="0.25">
      <c r="A11" s="7">
        <v>9</v>
      </c>
      <c r="B11" s="8" t="s">
        <v>20</v>
      </c>
      <c r="C11" s="7" t="s">
        <v>9</v>
      </c>
      <c r="D11" s="7">
        <v>8</v>
      </c>
      <c r="E11" s="115">
        <v>3.01</v>
      </c>
      <c r="F11" s="9">
        <f t="shared" si="0"/>
        <v>24.08</v>
      </c>
      <c r="G11" s="10">
        <v>0.06</v>
      </c>
      <c r="H11" s="11"/>
      <c r="I11" s="11"/>
    </row>
    <row r="12" spans="1:9" ht="30" x14ac:dyDescent="0.25">
      <c r="A12" s="7">
        <v>10</v>
      </c>
      <c r="B12" s="8" t="s">
        <v>21</v>
      </c>
      <c r="C12" s="7" t="s">
        <v>9</v>
      </c>
      <c r="D12" s="7">
        <v>4</v>
      </c>
      <c r="E12" s="115">
        <v>5.19</v>
      </c>
      <c r="F12" s="9">
        <f t="shared" si="0"/>
        <v>20.76</v>
      </c>
      <c r="G12" s="10">
        <v>0.06</v>
      </c>
      <c r="H12" s="11"/>
      <c r="I12" s="11"/>
    </row>
    <row r="13" spans="1:9" x14ac:dyDescent="0.25">
      <c r="A13" s="7">
        <v>11</v>
      </c>
      <c r="B13" s="8" t="s">
        <v>22</v>
      </c>
      <c r="C13" s="7" t="s">
        <v>9</v>
      </c>
      <c r="D13" s="7">
        <v>4</v>
      </c>
      <c r="E13" s="115">
        <v>4.54</v>
      </c>
      <c r="F13" s="9">
        <f t="shared" si="0"/>
        <v>18.16</v>
      </c>
      <c r="G13" s="10">
        <v>0.06</v>
      </c>
      <c r="H13" s="11"/>
      <c r="I13" s="11"/>
    </row>
    <row r="14" spans="1:9" ht="45" x14ac:dyDescent="0.25">
      <c r="A14" s="7">
        <v>12</v>
      </c>
      <c r="B14" s="8" t="s">
        <v>23</v>
      </c>
      <c r="C14" s="7" t="s">
        <v>9</v>
      </c>
      <c r="D14" s="7">
        <v>4</v>
      </c>
      <c r="E14" s="115">
        <v>5.57</v>
      </c>
      <c r="F14" s="9">
        <f t="shared" si="0"/>
        <v>22.28</v>
      </c>
      <c r="G14" s="10">
        <v>0.06</v>
      </c>
      <c r="H14" s="11"/>
      <c r="I14" s="11"/>
    </row>
    <row r="15" spans="1:9" ht="30" x14ac:dyDescent="0.25">
      <c r="A15" s="7">
        <v>13</v>
      </c>
      <c r="B15" s="8" t="s">
        <v>24</v>
      </c>
      <c r="C15" s="7" t="s">
        <v>12</v>
      </c>
      <c r="D15" s="7">
        <v>4</v>
      </c>
      <c r="E15" s="115">
        <v>2.84</v>
      </c>
      <c r="F15" s="9">
        <f t="shared" si="0"/>
        <v>11.36</v>
      </c>
      <c r="G15" s="10">
        <v>0.06</v>
      </c>
      <c r="H15" s="11"/>
      <c r="I15" s="11"/>
    </row>
    <row r="16" spans="1:9" ht="30" x14ac:dyDescent="0.25">
      <c r="A16" s="7">
        <v>14</v>
      </c>
      <c r="B16" s="8" t="s">
        <v>25</v>
      </c>
      <c r="C16" s="7" t="s">
        <v>9</v>
      </c>
      <c r="D16" s="7">
        <v>4</v>
      </c>
      <c r="E16" s="115">
        <v>5.25</v>
      </c>
      <c r="F16" s="9">
        <f t="shared" si="0"/>
        <v>21</v>
      </c>
      <c r="G16" s="10">
        <v>0.06</v>
      </c>
      <c r="H16" s="11"/>
      <c r="I16" s="11"/>
    </row>
    <row r="17" spans="1:9" ht="45" x14ac:dyDescent="0.25">
      <c r="A17" s="7">
        <v>15</v>
      </c>
      <c r="B17" s="8" t="s">
        <v>26</v>
      </c>
      <c r="C17" s="7" t="s">
        <v>9</v>
      </c>
      <c r="D17" s="7">
        <v>4</v>
      </c>
      <c r="E17" s="115">
        <v>2.79</v>
      </c>
      <c r="F17" s="9">
        <f t="shared" si="0"/>
        <v>11.16</v>
      </c>
      <c r="G17" s="10">
        <v>0.06</v>
      </c>
      <c r="H17" s="11"/>
      <c r="I17" s="11"/>
    </row>
    <row r="18" spans="1:9" ht="30" x14ac:dyDescent="0.25">
      <c r="A18" s="7">
        <v>16</v>
      </c>
      <c r="B18" s="8" t="s">
        <v>27</v>
      </c>
      <c r="C18" s="7" t="s">
        <v>9</v>
      </c>
      <c r="D18" s="7">
        <v>5</v>
      </c>
      <c r="E18" s="115">
        <v>7.36</v>
      </c>
      <c r="F18" s="9">
        <f t="shared" si="0"/>
        <v>36.800000000000004</v>
      </c>
      <c r="G18" s="10">
        <v>0.06</v>
      </c>
      <c r="H18" s="11"/>
      <c r="I18" s="11"/>
    </row>
    <row r="19" spans="1:9" x14ac:dyDescent="0.25">
      <c r="A19" s="7">
        <v>17</v>
      </c>
      <c r="B19" s="8" t="s">
        <v>28</v>
      </c>
      <c r="C19" s="7" t="s">
        <v>12</v>
      </c>
      <c r="D19" s="7">
        <v>5</v>
      </c>
      <c r="E19" s="115">
        <v>3.3</v>
      </c>
      <c r="F19" s="9">
        <f t="shared" si="0"/>
        <v>16.5</v>
      </c>
      <c r="G19" s="10">
        <v>0.06</v>
      </c>
      <c r="H19" s="11"/>
      <c r="I19" s="11"/>
    </row>
    <row r="20" spans="1:9" x14ac:dyDescent="0.25">
      <c r="A20" s="7">
        <v>18</v>
      </c>
      <c r="B20" s="8" t="s">
        <v>29</v>
      </c>
      <c r="C20" s="7" t="s">
        <v>12</v>
      </c>
      <c r="D20" s="7">
        <v>3</v>
      </c>
      <c r="E20" s="115">
        <v>2.36</v>
      </c>
      <c r="F20" s="9">
        <f t="shared" si="0"/>
        <v>7.08</v>
      </c>
      <c r="G20" s="10">
        <v>0.06</v>
      </c>
      <c r="H20" s="11"/>
      <c r="I20" s="11"/>
    </row>
    <row r="21" spans="1:9" x14ac:dyDescent="0.25">
      <c r="A21" s="7">
        <v>19</v>
      </c>
      <c r="B21" s="12" t="s">
        <v>30</v>
      </c>
      <c r="C21" s="13" t="s">
        <v>12</v>
      </c>
      <c r="D21" s="13">
        <v>8</v>
      </c>
      <c r="E21" s="110">
        <v>2.17</v>
      </c>
      <c r="F21" s="9">
        <f t="shared" si="0"/>
        <v>17.36</v>
      </c>
      <c r="G21" s="15">
        <v>0.06</v>
      </c>
      <c r="H21" s="11"/>
      <c r="I21" s="11"/>
    </row>
    <row r="22" spans="1:9" x14ac:dyDescent="0.25">
      <c r="A22" s="7"/>
      <c r="B22" s="12"/>
      <c r="C22" s="13"/>
      <c r="D22" s="123">
        <f>SUM(D3:D21)</f>
        <v>93</v>
      </c>
      <c r="E22" s="110"/>
      <c r="F22" s="9"/>
      <c r="G22" s="15"/>
      <c r="H22" s="11"/>
      <c r="I22" s="11"/>
    </row>
    <row r="23" spans="1:9" x14ac:dyDescent="0.25">
      <c r="A23" s="13"/>
      <c r="B23" s="12"/>
      <c r="C23" s="13"/>
      <c r="D23" s="129" t="s">
        <v>31</v>
      </c>
      <c r="E23" s="130"/>
      <c r="F23" s="16">
        <f>SUM(F3:F21)</f>
        <v>438.28000000000003</v>
      </c>
      <c r="G23" s="15"/>
      <c r="H23" s="11"/>
      <c r="I23" s="11"/>
    </row>
    <row r="24" spans="1:9" x14ac:dyDescent="0.25">
      <c r="A24" s="13"/>
      <c r="B24" s="12"/>
      <c r="C24" s="13"/>
      <c r="D24" s="129" t="s">
        <v>32</v>
      </c>
      <c r="E24" s="130"/>
      <c r="F24" s="16">
        <f>F23*6%</f>
        <v>26.296800000000001</v>
      </c>
      <c r="G24" s="15"/>
      <c r="H24" s="11"/>
      <c r="I24" s="11"/>
    </row>
    <row r="25" spans="1:9" x14ac:dyDescent="0.25">
      <c r="A25" s="13"/>
      <c r="B25" s="12"/>
      <c r="C25" s="13"/>
      <c r="D25" s="129" t="s">
        <v>33</v>
      </c>
      <c r="E25" s="130"/>
      <c r="F25" s="16">
        <f>SUM(F23:F24)</f>
        <v>464.57680000000005</v>
      </c>
      <c r="G25" s="15"/>
      <c r="H25" s="11"/>
      <c r="I25" s="11"/>
    </row>
    <row r="26" spans="1:9" x14ac:dyDescent="0.25">
      <c r="A26" s="7">
        <v>20</v>
      </c>
      <c r="B26" s="8" t="s">
        <v>34</v>
      </c>
      <c r="C26" s="7" t="s">
        <v>12</v>
      </c>
      <c r="D26" s="7">
        <v>3</v>
      </c>
      <c r="E26" s="115">
        <v>1.33</v>
      </c>
      <c r="F26" s="9">
        <f>D26*E26</f>
        <v>3.99</v>
      </c>
      <c r="G26" s="10">
        <v>0.13</v>
      </c>
      <c r="H26" s="11"/>
      <c r="I26" s="11"/>
    </row>
    <row r="27" spans="1:9" x14ac:dyDescent="0.25">
      <c r="A27" s="7">
        <v>21</v>
      </c>
      <c r="B27" s="8" t="s">
        <v>35</v>
      </c>
      <c r="C27" s="7" t="s">
        <v>12</v>
      </c>
      <c r="D27" s="7">
        <v>1</v>
      </c>
      <c r="E27" s="115">
        <v>1.77</v>
      </c>
      <c r="F27" s="9">
        <f t="shared" ref="F27:F36" si="1">D27*E27</f>
        <v>1.77</v>
      </c>
      <c r="G27" s="10">
        <v>0.13</v>
      </c>
      <c r="H27" s="11"/>
      <c r="I27" s="11"/>
    </row>
    <row r="28" spans="1:9" x14ac:dyDescent="0.25">
      <c r="A28" s="7">
        <v>22</v>
      </c>
      <c r="B28" s="8" t="s">
        <v>36</v>
      </c>
      <c r="C28" s="7" t="s">
        <v>9</v>
      </c>
      <c r="D28" s="7">
        <v>2</v>
      </c>
      <c r="E28" s="115">
        <v>1.33</v>
      </c>
      <c r="F28" s="9">
        <f t="shared" si="1"/>
        <v>2.66</v>
      </c>
      <c r="G28" s="10">
        <v>0.13</v>
      </c>
      <c r="H28" s="11"/>
      <c r="I28" s="11"/>
    </row>
    <row r="29" spans="1:9" x14ac:dyDescent="0.25">
      <c r="A29" s="7">
        <v>23</v>
      </c>
      <c r="B29" s="8" t="s">
        <v>37</v>
      </c>
      <c r="C29" s="7" t="s">
        <v>9</v>
      </c>
      <c r="D29" s="7">
        <v>2</v>
      </c>
      <c r="E29" s="115">
        <v>1.06</v>
      </c>
      <c r="F29" s="9">
        <f t="shared" si="1"/>
        <v>2.12</v>
      </c>
      <c r="G29" s="10">
        <v>0.13</v>
      </c>
      <c r="H29" s="11"/>
      <c r="I29" s="11"/>
    </row>
    <row r="30" spans="1:9" ht="30" x14ac:dyDescent="0.25">
      <c r="A30" s="7">
        <v>24</v>
      </c>
      <c r="B30" s="8" t="s">
        <v>38</v>
      </c>
      <c r="C30" s="7" t="s">
        <v>12</v>
      </c>
      <c r="D30" s="7">
        <v>3</v>
      </c>
      <c r="E30" s="110">
        <v>8.85</v>
      </c>
      <c r="F30" s="9">
        <f t="shared" si="1"/>
        <v>26.549999999999997</v>
      </c>
      <c r="G30" s="15">
        <v>0.13</v>
      </c>
      <c r="H30" s="11"/>
      <c r="I30" s="11"/>
    </row>
    <row r="31" spans="1:9" x14ac:dyDescent="0.25">
      <c r="A31" s="7">
        <v>25</v>
      </c>
      <c r="B31" s="8" t="s">
        <v>39</v>
      </c>
      <c r="C31" s="7" t="s">
        <v>12</v>
      </c>
      <c r="D31" s="7">
        <v>6</v>
      </c>
      <c r="E31" s="115">
        <v>0.71</v>
      </c>
      <c r="F31" s="9">
        <f t="shared" si="1"/>
        <v>4.26</v>
      </c>
      <c r="G31" s="10">
        <v>0.13</v>
      </c>
      <c r="H31" s="11"/>
      <c r="I31" s="11"/>
    </row>
    <row r="32" spans="1:9" x14ac:dyDescent="0.25">
      <c r="A32" s="7">
        <v>26</v>
      </c>
      <c r="B32" s="8" t="s">
        <v>40</v>
      </c>
      <c r="C32" s="7" t="s">
        <v>12</v>
      </c>
      <c r="D32" s="7">
        <v>6</v>
      </c>
      <c r="E32" s="115">
        <v>0.8</v>
      </c>
      <c r="F32" s="9">
        <f t="shared" si="1"/>
        <v>4.8000000000000007</v>
      </c>
      <c r="G32" s="10">
        <v>0.13</v>
      </c>
      <c r="H32" s="11"/>
      <c r="I32" s="11"/>
    </row>
    <row r="33" spans="1:9" x14ac:dyDescent="0.25">
      <c r="A33" s="7">
        <v>27</v>
      </c>
      <c r="B33" s="8" t="s">
        <v>41</v>
      </c>
      <c r="C33" s="7" t="s">
        <v>12</v>
      </c>
      <c r="D33" s="7">
        <v>3</v>
      </c>
      <c r="E33" s="115">
        <v>1.77</v>
      </c>
      <c r="F33" s="9">
        <f t="shared" si="1"/>
        <v>5.3100000000000005</v>
      </c>
      <c r="G33" s="10">
        <v>0.13</v>
      </c>
      <c r="H33" s="11"/>
      <c r="I33" s="11"/>
    </row>
    <row r="34" spans="1:9" x14ac:dyDescent="0.25">
      <c r="A34" s="7">
        <v>28</v>
      </c>
      <c r="B34" s="8" t="s">
        <v>42</v>
      </c>
      <c r="C34" s="7" t="s">
        <v>12</v>
      </c>
      <c r="D34" s="7">
        <v>3</v>
      </c>
      <c r="E34" s="115">
        <v>2.57</v>
      </c>
      <c r="F34" s="9">
        <f t="shared" si="1"/>
        <v>7.7099999999999991</v>
      </c>
      <c r="G34" s="10">
        <v>0.13</v>
      </c>
      <c r="H34" s="11"/>
      <c r="I34" s="11"/>
    </row>
    <row r="35" spans="1:9" ht="30" x14ac:dyDescent="0.25">
      <c r="A35" s="7">
        <v>29</v>
      </c>
      <c r="B35" s="8" t="s">
        <v>43</v>
      </c>
      <c r="C35" s="7" t="s">
        <v>12</v>
      </c>
      <c r="D35" s="7">
        <v>12</v>
      </c>
      <c r="E35" s="115">
        <v>3.1</v>
      </c>
      <c r="F35" s="9">
        <f t="shared" si="1"/>
        <v>37.200000000000003</v>
      </c>
      <c r="G35" s="10">
        <v>0.13</v>
      </c>
      <c r="H35" s="11"/>
      <c r="I35" s="11"/>
    </row>
    <row r="36" spans="1:9" x14ac:dyDescent="0.25">
      <c r="A36" s="7">
        <v>30</v>
      </c>
      <c r="B36" s="8" t="s">
        <v>44</v>
      </c>
      <c r="C36" s="7" t="s">
        <v>12</v>
      </c>
      <c r="D36" s="7">
        <v>2</v>
      </c>
      <c r="E36" s="115">
        <v>3.54</v>
      </c>
      <c r="F36" s="9">
        <f t="shared" si="1"/>
        <v>7.08</v>
      </c>
      <c r="G36" s="10">
        <v>0.13</v>
      </c>
      <c r="H36" s="11"/>
      <c r="I36" s="11"/>
    </row>
    <row r="37" spans="1:9" x14ac:dyDescent="0.25">
      <c r="A37" s="7"/>
      <c r="B37" s="8"/>
      <c r="C37" s="7"/>
      <c r="D37" s="3">
        <f>SUM(D26:D36)</f>
        <v>43</v>
      </c>
      <c r="E37" s="115"/>
      <c r="F37" s="9"/>
      <c r="G37" s="10"/>
      <c r="H37" s="11"/>
      <c r="I37" s="11"/>
    </row>
    <row r="38" spans="1:9" x14ac:dyDescent="0.25">
      <c r="A38" s="13"/>
      <c r="B38" s="12"/>
      <c r="C38" s="13"/>
      <c r="D38" s="129" t="s">
        <v>31</v>
      </c>
      <c r="E38" s="130"/>
      <c r="F38" s="16">
        <f>SUM(F26:F36)</f>
        <v>103.45</v>
      </c>
      <c r="G38" s="15"/>
      <c r="H38" s="11"/>
      <c r="I38" s="11"/>
    </row>
    <row r="39" spans="1:9" x14ac:dyDescent="0.25">
      <c r="A39" s="13"/>
      <c r="B39" s="12"/>
      <c r="C39" s="13"/>
      <c r="D39" s="129" t="s">
        <v>45</v>
      </c>
      <c r="E39" s="130"/>
      <c r="F39" s="16">
        <f>F38*13%</f>
        <v>13.448500000000001</v>
      </c>
      <c r="G39" s="15"/>
      <c r="H39" s="11"/>
      <c r="I39" s="11"/>
    </row>
    <row r="40" spans="1:9" x14ac:dyDescent="0.25">
      <c r="A40" s="13"/>
      <c r="B40" s="12"/>
      <c r="C40" s="13"/>
      <c r="D40" s="129" t="s">
        <v>33</v>
      </c>
      <c r="E40" s="130"/>
      <c r="F40" s="16">
        <f>SUM(F38:F39)</f>
        <v>116.8985</v>
      </c>
      <c r="G40" s="15"/>
      <c r="H40" s="11"/>
      <c r="I40" s="11"/>
    </row>
    <row r="41" spans="1:9" ht="30" x14ac:dyDescent="0.25">
      <c r="A41" s="7">
        <v>31</v>
      </c>
      <c r="B41" s="8" t="s">
        <v>46</v>
      </c>
      <c r="C41" s="7" t="s">
        <v>47</v>
      </c>
      <c r="D41" s="7">
        <v>1</v>
      </c>
      <c r="E41" s="115">
        <v>2.5299999999999998</v>
      </c>
      <c r="F41" s="9">
        <f>D41*E41</f>
        <v>2.5299999999999998</v>
      </c>
      <c r="G41" s="10">
        <v>0.24</v>
      </c>
      <c r="H41" s="11"/>
      <c r="I41" s="11"/>
    </row>
    <row r="42" spans="1:9" ht="45" x14ac:dyDescent="0.25">
      <c r="A42" s="7">
        <v>32</v>
      </c>
      <c r="B42" s="8" t="s">
        <v>48</v>
      </c>
      <c r="C42" s="7" t="s">
        <v>9</v>
      </c>
      <c r="D42" s="7">
        <v>3</v>
      </c>
      <c r="E42" s="115">
        <v>7.26</v>
      </c>
      <c r="F42" s="9">
        <f t="shared" ref="F42:F44" si="2">D42*E42</f>
        <v>21.78</v>
      </c>
      <c r="G42" s="10">
        <v>0.24</v>
      </c>
      <c r="H42" s="11"/>
      <c r="I42" s="11"/>
    </row>
    <row r="43" spans="1:9" x14ac:dyDescent="0.25">
      <c r="A43" s="7">
        <v>33</v>
      </c>
      <c r="B43" s="8" t="s">
        <v>49</v>
      </c>
      <c r="C43" s="7" t="s">
        <v>12</v>
      </c>
      <c r="D43" s="7">
        <v>2</v>
      </c>
      <c r="E43" s="115">
        <v>2.42</v>
      </c>
      <c r="F43" s="9">
        <f t="shared" si="2"/>
        <v>4.84</v>
      </c>
      <c r="G43" s="10">
        <v>0.24</v>
      </c>
      <c r="H43" s="17"/>
      <c r="I43" s="17"/>
    </row>
    <row r="44" spans="1:9" x14ac:dyDescent="0.25">
      <c r="A44" s="7">
        <v>34</v>
      </c>
      <c r="B44" s="8" t="s">
        <v>50</v>
      </c>
      <c r="C44" s="7" t="s">
        <v>12</v>
      </c>
      <c r="D44" s="7">
        <v>1</v>
      </c>
      <c r="E44" s="116">
        <v>43.55</v>
      </c>
      <c r="F44" s="9">
        <f t="shared" si="2"/>
        <v>43.55</v>
      </c>
      <c r="G44" s="10">
        <v>0.24</v>
      </c>
      <c r="H44" s="19"/>
      <c r="I44" s="19"/>
    </row>
    <row r="45" spans="1:9" x14ac:dyDescent="0.25">
      <c r="A45" s="7"/>
      <c r="B45" s="8"/>
      <c r="C45" s="7"/>
      <c r="D45" s="3">
        <f>SUM(D41:D44)</f>
        <v>7</v>
      </c>
      <c r="E45" s="116"/>
      <c r="F45" s="9"/>
      <c r="G45" s="10"/>
      <c r="H45" s="19"/>
      <c r="I45" s="19"/>
    </row>
    <row r="46" spans="1:9" x14ac:dyDescent="0.25">
      <c r="A46" s="13"/>
      <c r="B46" s="12"/>
      <c r="C46" s="13"/>
      <c r="D46" s="129" t="s">
        <v>31</v>
      </c>
      <c r="E46" s="130"/>
      <c r="F46" s="16">
        <f>SUM(F41:F44)</f>
        <v>72.7</v>
      </c>
      <c r="G46" s="15"/>
      <c r="H46" s="11"/>
      <c r="I46" s="11"/>
    </row>
    <row r="47" spans="1:9" x14ac:dyDescent="0.25">
      <c r="A47" s="13"/>
      <c r="B47" s="12"/>
      <c r="C47" s="13"/>
      <c r="D47" s="129" t="s">
        <v>51</v>
      </c>
      <c r="E47" s="130"/>
      <c r="F47" s="16">
        <f>F46*24%</f>
        <v>17.448</v>
      </c>
      <c r="G47" s="15"/>
      <c r="H47" s="11"/>
      <c r="I47" s="11"/>
    </row>
    <row r="48" spans="1:9" x14ac:dyDescent="0.25">
      <c r="A48" s="13"/>
      <c r="B48" s="12"/>
      <c r="C48" s="13"/>
      <c r="D48" s="129" t="s">
        <v>33</v>
      </c>
      <c r="E48" s="130"/>
      <c r="F48" s="16">
        <f>SUM(F46:F47)</f>
        <v>90.147999999999996</v>
      </c>
      <c r="G48" s="15"/>
      <c r="H48" s="11"/>
      <c r="I48" s="11"/>
    </row>
    <row r="49" spans="1:9" x14ac:dyDescent="0.25">
      <c r="A49" s="20"/>
      <c r="B49" s="21"/>
      <c r="C49" s="20"/>
      <c r="D49" s="156" t="s">
        <v>52</v>
      </c>
      <c r="E49" s="157"/>
      <c r="F49" s="22">
        <f>F23+F38+F46</f>
        <v>614.43000000000006</v>
      </c>
      <c r="G49" s="15"/>
      <c r="H49" s="23">
        <f>F46+F38+F23</f>
        <v>614.43000000000006</v>
      </c>
      <c r="I49" s="11"/>
    </row>
    <row r="50" spans="1:9" x14ac:dyDescent="0.25">
      <c r="A50" s="20"/>
      <c r="B50" s="21"/>
      <c r="C50" s="20"/>
      <c r="D50" s="156" t="s">
        <v>32</v>
      </c>
      <c r="E50" s="157"/>
      <c r="F50" s="22">
        <f>F24</f>
        <v>26.296800000000001</v>
      </c>
      <c r="G50" s="15"/>
      <c r="H50" s="11"/>
      <c r="I50" s="11"/>
    </row>
    <row r="51" spans="1:9" x14ac:dyDescent="0.25">
      <c r="A51" s="20"/>
      <c r="B51" s="21"/>
      <c r="C51" s="20"/>
      <c r="D51" s="156" t="s">
        <v>45</v>
      </c>
      <c r="E51" s="157"/>
      <c r="F51" s="22">
        <f>F39</f>
        <v>13.448500000000001</v>
      </c>
      <c r="G51" s="15"/>
      <c r="H51" s="11"/>
      <c r="I51" s="11"/>
    </row>
    <row r="52" spans="1:9" x14ac:dyDescent="0.25">
      <c r="A52" s="20"/>
      <c r="B52" s="21"/>
      <c r="C52" s="20"/>
      <c r="D52" s="156" t="s">
        <v>51</v>
      </c>
      <c r="E52" s="157"/>
      <c r="F52" s="22">
        <f>F47</f>
        <v>17.448</v>
      </c>
      <c r="G52" s="15"/>
      <c r="H52" s="11"/>
      <c r="I52" s="11"/>
    </row>
    <row r="53" spans="1:9" x14ac:dyDescent="0.25">
      <c r="A53" s="20"/>
      <c r="B53" s="21"/>
      <c r="C53" s="20"/>
      <c r="D53" s="156" t="s">
        <v>33</v>
      </c>
      <c r="E53" s="157"/>
      <c r="F53" s="22">
        <f>SUM(F49:F52)</f>
        <v>671.62329999999997</v>
      </c>
      <c r="G53" s="15"/>
      <c r="H53" s="11"/>
      <c r="I53" s="23">
        <f>F48+F40+F25</f>
        <v>671.62329999999997</v>
      </c>
    </row>
  </sheetData>
  <mergeCells count="15">
    <mergeCell ref="D39:E39"/>
    <mergeCell ref="A1:F1"/>
    <mergeCell ref="D23:E23"/>
    <mergeCell ref="D24:E24"/>
    <mergeCell ref="D25:E25"/>
    <mergeCell ref="D38:E38"/>
    <mergeCell ref="D51:E51"/>
    <mergeCell ref="D52:E52"/>
    <mergeCell ref="D53:E53"/>
    <mergeCell ref="D40:E40"/>
    <mergeCell ref="D46:E46"/>
    <mergeCell ref="D47:E47"/>
    <mergeCell ref="D48:E48"/>
    <mergeCell ref="D49:E49"/>
    <mergeCell ref="D50:E50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0833E-7D9F-453A-A698-819BCC3BFE5F}">
  <dimension ref="A1:I53"/>
  <sheetViews>
    <sheetView topLeftCell="A27" workbookViewId="0">
      <selection activeCell="B50" sqref="B50"/>
    </sheetView>
  </sheetViews>
  <sheetFormatPr defaultRowHeight="15" x14ac:dyDescent="0.25"/>
  <cols>
    <col min="1" max="1" width="4.42578125" bestFit="1" customWidth="1"/>
    <col min="2" max="2" width="61" customWidth="1"/>
    <col min="3" max="3" width="12.42578125" customWidth="1"/>
    <col min="4" max="4" width="11.5703125" customWidth="1"/>
    <col min="5" max="5" width="10.7109375" customWidth="1"/>
    <col min="6" max="6" width="10.5703125" bestFit="1" customWidth="1"/>
    <col min="8" max="9" width="10.5703125" bestFit="1" customWidth="1"/>
  </cols>
  <sheetData>
    <row r="1" spans="1:9" x14ac:dyDescent="0.25">
      <c r="A1" s="161" t="s">
        <v>374</v>
      </c>
      <c r="B1" s="162"/>
      <c r="C1" s="162"/>
      <c r="D1" s="162"/>
      <c r="E1" s="162"/>
      <c r="F1" s="163"/>
      <c r="G1" s="1"/>
      <c r="H1" s="2"/>
      <c r="I1" s="2"/>
    </row>
    <row r="2" spans="1:9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6"/>
      <c r="I2" s="6"/>
    </row>
    <row r="3" spans="1:9" ht="30" x14ac:dyDescent="0.25">
      <c r="A3" s="7">
        <v>1</v>
      </c>
      <c r="B3" s="8" t="s">
        <v>8</v>
      </c>
      <c r="C3" s="7" t="s">
        <v>9</v>
      </c>
      <c r="D3" s="7">
        <v>9</v>
      </c>
      <c r="E3" s="9">
        <v>6.52</v>
      </c>
      <c r="F3" s="9">
        <f>D3*E3</f>
        <v>58.679999999999993</v>
      </c>
      <c r="G3" s="10">
        <v>0.06</v>
      </c>
      <c r="H3" s="11"/>
      <c r="I3" s="11"/>
    </row>
    <row r="4" spans="1:9" x14ac:dyDescent="0.25">
      <c r="A4" s="7">
        <v>2</v>
      </c>
      <c r="B4" s="8" t="s">
        <v>10</v>
      </c>
      <c r="C4" s="7" t="s">
        <v>9</v>
      </c>
      <c r="D4" s="7">
        <v>9</v>
      </c>
      <c r="E4" s="9">
        <v>8.49</v>
      </c>
      <c r="F4" s="9">
        <f t="shared" ref="F4:F21" si="0">D4*E4</f>
        <v>76.41</v>
      </c>
      <c r="G4" s="10">
        <v>0.06</v>
      </c>
      <c r="H4" s="11"/>
      <c r="I4" s="11"/>
    </row>
    <row r="5" spans="1:9" x14ac:dyDescent="0.25">
      <c r="A5" s="7">
        <v>3</v>
      </c>
      <c r="B5" s="8" t="s">
        <v>11</v>
      </c>
      <c r="C5" s="7" t="s">
        <v>12</v>
      </c>
      <c r="D5" s="7">
        <v>9</v>
      </c>
      <c r="E5" s="9">
        <v>5.66</v>
      </c>
      <c r="F5" s="9">
        <f t="shared" si="0"/>
        <v>50.94</v>
      </c>
      <c r="G5" s="10">
        <v>0.06</v>
      </c>
      <c r="H5" s="11"/>
      <c r="I5" s="11"/>
    </row>
    <row r="6" spans="1:9" ht="30" x14ac:dyDescent="0.25">
      <c r="A6" s="7">
        <v>4</v>
      </c>
      <c r="B6" s="8" t="s">
        <v>13</v>
      </c>
      <c r="C6" s="7" t="s">
        <v>12</v>
      </c>
      <c r="D6" s="7">
        <v>9</v>
      </c>
      <c r="E6" s="9">
        <v>6.32</v>
      </c>
      <c r="F6" s="9">
        <f t="shared" si="0"/>
        <v>56.88</v>
      </c>
      <c r="G6" s="10">
        <v>0.06</v>
      </c>
      <c r="H6" s="11"/>
      <c r="I6" s="11"/>
    </row>
    <row r="7" spans="1:9" ht="30" x14ac:dyDescent="0.25">
      <c r="A7" s="7">
        <v>5</v>
      </c>
      <c r="B7" s="8" t="s">
        <v>14</v>
      </c>
      <c r="C7" s="7" t="s">
        <v>12</v>
      </c>
      <c r="D7" s="7">
        <v>9</v>
      </c>
      <c r="E7" s="9">
        <v>1.68</v>
      </c>
      <c r="F7" s="9">
        <f t="shared" si="0"/>
        <v>15.12</v>
      </c>
      <c r="G7" s="10">
        <v>0.06</v>
      </c>
      <c r="H7" s="11"/>
      <c r="I7" s="11"/>
    </row>
    <row r="8" spans="1:9" ht="45" x14ac:dyDescent="0.25">
      <c r="A8" s="7">
        <v>6</v>
      </c>
      <c r="B8" s="8" t="s">
        <v>15</v>
      </c>
      <c r="C8" s="7" t="s">
        <v>16</v>
      </c>
      <c r="D8" s="7">
        <v>4</v>
      </c>
      <c r="E8" s="9">
        <v>12.26</v>
      </c>
      <c r="F8" s="9">
        <f t="shared" si="0"/>
        <v>49.04</v>
      </c>
      <c r="G8" s="10">
        <v>0.06</v>
      </c>
      <c r="H8" s="11"/>
      <c r="I8" s="11"/>
    </row>
    <row r="9" spans="1:9" ht="45" x14ac:dyDescent="0.25">
      <c r="A9" s="7">
        <v>7</v>
      </c>
      <c r="B9" s="8" t="s">
        <v>17</v>
      </c>
      <c r="C9" s="7" t="s">
        <v>9</v>
      </c>
      <c r="D9" s="7">
        <v>5</v>
      </c>
      <c r="E9" s="9">
        <v>3.38</v>
      </c>
      <c r="F9" s="9">
        <f t="shared" si="0"/>
        <v>16.899999999999999</v>
      </c>
      <c r="G9" s="10">
        <v>0.06</v>
      </c>
      <c r="H9" s="11"/>
      <c r="I9" s="11"/>
    </row>
    <row r="10" spans="1:9" ht="30" x14ac:dyDescent="0.25">
      <c r="A10" s="7">
        <v>8</v>
      </c>
      <c r="B10" s="8" t="s">
        <v>18</v>
      </c>
      <c r="C10" s="7" t="s">
        <v>19</v>
      </c>
      <c r="D10" s="7">
        <v>9</v>
      </c>
      <c r="E10" s="9">
        <v>4.47</v>
      </c>
      <c r="F10" s="9">
        <f t="shared" si="0"/>
        <v>40.229999999999997</v>
      </c>
      <c r="G10" s="10">
        <v>0.06</v>
      </c>
      <c r="H10" s="11"/>
      <c r="I10" s="11"/>
    </row>
    <row r="11" spans="1:9" ht="30" x14ac:dyDescent="0.25">
      <c r="A11" s="7">
        <v>9</v>
      </c>
      <c r="B11" s="8" t="s">
        <v>20</v>
      </c>
      <c r="C11" s="7" t="s">
        <v>9</v>
      </c>
      <c r="D11" s="7">
        <v>9</v>
      </c>
      <c r="E11" s="9">
        <v>3.01</v>
      </c>
      <c r="F11" s="9">
        <f t="shared" si="0"/>
        <v>27.089999999999996</v>
      </c>
      <c r="G11" s="10">
        <v>0.06</v>
      </c>
      <c r="H11" s="11"/>
      <c r="I11" s="11"/>
    </row>
    <row r="12" spans="1:9" ht="30" x14ac:dyDescent="0.25">
      <c r="A12" s="7">
        <v>10</v>
      </c>
      <c r="B12" s="8" t="s">
        <v>21</v>
      </c>
      <c r="C12" s="7" t="s">
        <v>9</v>
      </c>
      <c r="D12" s="7">
        <v>9</v>
      </c>
      <c r="E12" s="9">
        <v>5.19</v>
      </c>
      <c r="F12" s="9">
        <f t="shared" si="0"/>
        <v>46.71</v>
      </c>
      <c r="G12" s="10">
        <v>0.06</v>
      </c>
      <c r="H12" s="11"/>
      <c r="I12" s="11"/>
    </row>
    <row r="13" spans="1:9" x14ac:dyDescent="0.25">
      <c r="A13" s="7">
        <v>11</v>
      </c>
      <c r="B13" s="8" t="s">
        <v>22</v>
      </c>
      <c r="C13" s="7" t="s">
        <v>9</v>
      </c>
      <c r="D13" s="7">
        <v>9</v>
      </c>
      <c r="E13" s="9">
        <v>4.54</v>
      </c>
      <c r="F13" s="9">
        <f t="shared" si="0"/>
        <v>40.86</v>
      </c>
      <c r="G13" s="10">
        <v>0.06</v>
      </c>
      <c r="H13" s="11"/>
      <c r="I13" s="11"/>
    </row>
    <row r="14" spans="1:9" ht="45" x14ac:dyDescent="0.25">
      <c r="A14" s="7">
        <v>12</v>
      </c>
      <c r="B14" s="8" t="s">
        <v>23</v>
      </c>
      <c r="C14" s="7" t="s">
        <v>9</v>
      </c>
      <c r="D14" s="7">
        <v>9</v>
      </c>
      <c r="E14" s="9">
        <v>5.57</v>
      </c>
      <c r="F14" s="9">
        <f t="shared" si="0"/>
        <v>50.13</v>
      </c>
      <c r="G14" s="10">
        <v>0.06</v>
      </c>
      <c r="H14" s="11"/>
      <c r="I14" s="11"/>
    </row>
    <row r="15" spans="1:9" ht="30" x14ac:dyDescent="0.25">
      <c r="A15" s="7">
        <v>13</v>
      </c>
      <c r="B15" s="8" t="s">
        <v>24</v>
      </c>
      <c r="C15" s="7" t="s">
        <v>12</v>
      </c>
      <c r="D15" s="7">
        <v>9</v>
      </c>
      <c r="E15" s="9">
        <v>2.84</v>
      </c>
      <c r="F15" s="9">
        <f t="shared" si="0"/>
        <v>25.56</v>
      </c>
      <c r="G15" s="10">
        <v>0.06</v>
      </c>
      <c r="H15" s="11"/>
      <c r="I15" s="11"/>
    </row>
    <row r="16" spans="1:9" ht="30" x14ac:dyDescent="0.25">
      <c r="A16" s="7">
        <v>14</v>
      </c>
      <c r="B16" s="8" t="s">
        <v>25</v>
      </c>
      <c r="C16" s="7" t="s">
        <v>9</v>
      </c>
      <c r="D16" s="7">
        <v>9</v>
      </c>
      <c r="E16" s="9">
        <v>5.25</v>
      </c>
      <c r="F16" s="9">
        <f t="shared" si="0"/>
        <v>47.25</v>
      </c>
      <c r="G16" s="10">
        <v>0.06</v>
      </c>
      <c r="H16" s="11"/>
      <c r="I16" s="11"/>
    </row>
    <row r="17" spans="1:9" ht="45" x14ac:dyDescent="0.25">
      <c r="A17" s="7">
        <v>15</v>
      </c>
      <c r="B17" s="8" t="s">
        <v>26</v>
      </c>
      <c r="C17" s="7" t="s">
        <v>9</v>
      </c>
      <c r="D17" s="7">
        <v>9</v>
      </c>
      <c r="E17" s="9">
        <v>2.79</v>
      </c>
      <c r="F17" s="9">
        <f t="shared" si="0"/>
        <v>25.11</v>
      </c>
      <c r="G17" s="10">
        <v>0.06</v>
      </c>
      <c r="H17" s="11"/>
      <c r="I17" s="11"/>
    </row>
    <row r="18" spans="1:9" ht="30" x14ac:dyDescent="0.25">
      <c r="A18" s="7">
        <v>16</v>
      </c>
      <c r="B18" s="8" t="s">
        <v>27</v>
      </c>
      <c r="C18" s="7" t="s">
        <v>9</v>
      </c>
      <c r="D18" s="7">
        <v>9</v>
      </c>
      <c r="E18" s="9">
        <v>7.36</v>
      </c>
      <c r="F18" s="9">
        <f t="shared" si="0"/>
        <v>66.240000000000009</v>
      </c>
      <c r="G18" s="10">
        <v>0.06</v>
      </c>
      <c r="H18" s="11"/>
      <c r="I18" s="11"/>
    </row>
    <row r="19" spans="1:9" x14ac:dyDescent="0.25">
      <c r="A19" s="7">
        <v>17</v>
      </c>
      <c r="B19" s="8" t="s">
        <v>28</v>
      </c>
      <c r="C19" s="7" t="s">
        <v>12</v>
      </c>
      <c r="D19" s="7">
        <v>6</v>
      </c>
      <c r="E19" s="9">
        <v>3.3</v>
      </c>
      <c r="F19" s="9">
        <f t="shared" si="0"/>
        <v>19.799999999999997</v>
      </c>
      <c r="G19" s="10">
        <v>0.06</v>
      </c>
      <c r="H19" s="11"/>
      <c r="I19" s="11"/>
    </row>
    <row r="20" spans="1:9" x14ac:dyDescent="0.25">
      <c r="A20" s="7">
        <v>18</v>
      </c>
      <c r="B20" s="8" t="s">
        <v>29</v>
      </c>
      <c r="C20" s="7" t="s">
        <v>12</v>
      </c>
      <c r="D20" s="7">
        <v>9</v>
      </c>
      <c r="E20" s="9">
        <v>2.36</v>
      </c>
      <c r="F20" s="9">
        <f t="shared" si="0"/>
        <v>21.24</v>
      </c>
      <c r="G20" s="10">
        <v>0.06</v>
      </c>
      <c r="H20" s="11"/>
      <c r="I20" s="11"/>
    </row>
    <row r="21" spans="1:9" x14ac:dyDescent="0.25">
      <c r="A21" s="7">
        <v>19</v>
      </c>
      <c r="B21" s="12" t="s">
        <v>30</v>
      </c>
      <c r="C21" s="13" t="s">
        <v>12</v>
      </c>
      <c r="D21" s="13">
        <v>9</v>
      </c>
      <c r="E21" s="14">
        <v>2.17</v>
      </c>
      <c r="F21" s="9">
        <f t="shared" si="0"/>
        <v>19.53</v>
      </c>
      <c r="G21" s="15">
        <v>0.06</v>
      </c>
      <c r="H21" s="11"/>
      <c r="I21" s="11"/>
    </row>
    <row r="22" spans="1:9" x14ac:dyDescent="0.25">
      <c r="A22" s="7"/>
      <c r="B22" s="12"/>
      <c r="C22" s="13"/>
      <c r="D22" s="123">
        <f>SUM(D3:D21)</f>
        <v>159</v>
      </c>
      <c r="E22" s="110"/>
      <c r="F22" s="9"/>
      <c r="G22" s="15"/>
      <c r="H22" s="11"/>
      <c r="I22" s="11"/>
    </row>
    <row r="23" spans="1:9" x14ac:dyDescent="0.25">
      <c r="A23" s="13"/>
      <c r="B23" s="12"/>
      <c r="C23" s="13"/>
      <c r="D23" s="129" t="s">
        <v>31</v>
      </c>
      <c r="E23" s="130"/>
      <c r="F23" s="16">
        <f>SUM(F3:F21)</f>
        <v>753.71999999999991</v>
      </c>
      <c r="G23" s="15"/>
      <c r="H23" s="11"/>
      <c r="I23" s="11"/>
    </row>
    <row r="24" spans="1:9" x14ac:dyDescent="0.25">
      <c r="A24" s="13"/>
      <c r="B24" s="12"/>
      <c r="C24" s="13"/>
      <c r="D24" s="129" t="s">
        <v>32</v>
      </c>
      <c r="E24" s="130"/>
      <c r="F24" s="16">
        <f>F23*6%</f>
        <v>45.223199999999991</v>
      </c>
      <c r="G24" s="15"/>
      <c r="H24" s="11"/>
      <c r="I24" s="11"/>
    </row>
    <row r="25" spans="1:9" x14ac:dyDescent="0.25">
      <c r="A25" s="13"/>
      <c r="B25" s="12"/>
      <c r="C25" s="13"/>
      <c r="D25" s="129" t="s">
        <v>33</v>
      </c>
      <c r="E25" s="130"/>
      <c r="F25" s="16">
        <f>SUM(F23:F24)</f>
        <v>798.94319999999993</v>
      </c>
      <c r="G25" s="15"/>
      <c r="H25" s="11"/>
      <c r="I25" s="11"/>
    </row>
    <row r="26" spans="1:9" x14ac:dyDescent="0.25">
      <c r="A26" s="7">
        <v>20</v>
      </c>
      <c r="B26" s="8" t="s">
        <v>34</v>
      </c>
      <c r="C26" s="7" t="s">
        <v>12</v>
      </c>
      <c r="D26" s="7">
        <v>60</v>
      </c>
      <c r="E26" s="115">
        <v>1.33</v>
      </c>
      <c r="F26" s="9">
        <f>D26*E26</f>
        <v>79.800000000000011</v>
      </c>
      <c r="G26" s="10">
        <v>0.13</v>
      </c>
      <c r="H26" s="11"/>
      <c r="I26" s="11"/>
    </row>
    <row r="27" spans="1:9" x14ac:dyDescent="0.25">
      <c r="A27" s="7">
        <v>21</v>
      </c>
      <c r="B27" s="8" t="s">
        <v>35</v>
      </c>
      <c r="C27" s="7" t="s">
        <v>12</v>
      </c>
      <c r="D27" s="7">
        <v>20</v>
      </c>
      <c r="E27" s="115">
        <v>1.77</v>
      </c>
      <c r="F27" s="9">
        <f t="shared" ref="F27:F36" si="1">D27*E27</f>
        <v>35.4</v>
      </c>
      <c r="G27" s="10">
        <v>0.13</v>
      </c>
      <c r="H27" s="11"/>
      <c r="I27" s="11"/>
    </row>
    <row r="28" spans="1:9" x14ac:dyDescent="0.25">
      <c r="A28" s="7">
        <v>22</v>
      </c>
      <c r="B28" s="8" t="s">
        <v>36</v>
      </c>
      <c r="C28" s="7" t="s">
        <v>9</v>
      </c>
      <c r="D28" s="7">
        <v>9</v>
      </c>
      <c r="E28" s="115">
        <v>1.33</v>
      </c>
      <c r="F28" s="9">
        <f t="shared" si="1"/>
        <v>11.97</v>
      </c>
      <c r="G28" s="10">
        <v>0.13</v>
      </c>
      <c r="H28" s="11"/>
      <c r="I28" s="11"/>
    </row>
    <row r="29" spans="1:9" x14ac:dyDescent="0.25">
      <c r="A29" s="7">
        <v>23</v>
      </c>
      <c r="B29" s="8" t="s">
        <v>37</v>
      </c>
      <c r="C29" s="7" t="s">
        <v>9</v>
      </c>
      <c r="D29" s="7">
        <v>60</v>
      </c>
      <c r="E29" s="115">
        <v>1.06</v>
      </c>
      <c r="F29" s="9">
        <f t="shared" si="1"/>
        <v>63.6</v>
      </c>
      <c r="G29" s="10">
        <v>0.13</v>
      </c>
      <c r="H29" s="11"/>
      <c r="I29" s="11"/>
    </row>
    <row r="30" spans="1:9" ht="30" x14ac:dyDescent="0.25">
      <c r="A30" s="7">
        <v>24</v>
      </c>
      <c r="B30" s="8" t="s">
        <v>38</v>
      </c>
      <c r="C30" s="7" t="s">
        <v>12</v>
      </c>
      <c r="D30" s="7">
        <v>9</v>
      </c>
      <c r="E30" s="110">
        <v>8.85</v>
      </c>
      <c r="F30" s="9">
        <f t="shared" si="1"/>
        <v>79.649999999999991</v>
      </c>
      <c r="G30" s="15">
        <v>0.13</v>
      </c>
      <c r="H30" s="11"/>
      <c r="I30" s="11"/>
    </row>
    <row r="31" spans="1:9" x14ac:dyDescent="0.25">
      <c r="A31" s="7">
        <v>25</v>
      </c>
      <c r="B31" s="8" t="s">
        <v>39</v>
      </c>
      <c r="C31" s="7" t="s">
        <v>12</v>
      </c>
      <c r="D31" s="7">
        <v>60</v>
      </c>
      <c r="E31" s="115">
        <v>0.71</v>
      </c>
      <c r="F31" s="9">
        <f t="shared" si="1"/>
        <v>42.599999999999994</v>
      </c>
      <c r="G31" s="10">
        <v>0.13</v>
      </c>
      <c r="H31" s="11"/>
      <c r="I31" s="11"/>
    </row>
    <row r="32" spans="1:9" x14ac:dyDescent="0.25">
      <c r="A32" s="7">
        <v>26</v>
      </c>
      <c r="B32" s="8" t="s">
        <v>40</v>
      </c>
      <c r="C32" s="7" t="s">
        <v>12</v>
      </c>
      <c r="D32" s="7">
        <v>60</v>
      </c>
      <c r="E32" s="115">
        <v>0.8</v>
      </c>
      <c r="F32" s="9">
        <f t="shared" si="1"/>
        <v>48</v>
      </c>
      <c r="G32" s="10">
        <v>0.13</v>
      </c>
      <c r="H32" s="11"/>
      <c r="I32" s="11"/>
    </row>
    <row r="33" spans="1:9" x14ac:dyDescent="0.25">
      <c r="A33" s="7">
        <v>27</v>
      </c>
      <c r="B33" s="8" t="s">
        <v>41</v>
      </c>
      <c r="C33" s="7" t="s">
        <v>12</v>
      </c>
      <c r="D33" s="7">
        <v>60</v>
      </c>
      <c r="E33" s="115">
        <v>1.77</v>
      </c>
      <c r="F33" s="9">
        <f t="shared" si="1"/>
        <v>106.2</v>
      </c>
      <c r="G33" s="10">
        <v>0.13</v>
      </c>
      <c r="H33" s="11"/>
      <c r="I33" s="11"/>
    </row>
    <row r="34" spans="1:9" x14ac:dyDescent="0.25">
      <c r="A34" s="7">
        <v>28</v>
      </c>
      <c r="B34" s="8" t="s">
        <v>42</v>
      </c>
      <c r="C34" s="7" t="s">
        <v>12</v>
      </c>
      <c r="D34" s="7">
        <v>9</v>
      </c>
      <c r="E34" s="115">
        <v>2.57</v>
      </c>
      <c r="F34" s="9">
        <f t="shared" si="1"/>
        <v>23.13</v>
      </c>
      <c r="G34" s="10">
        <v>0.13</v>
      </c>
      <c r="H34" s="11"/>
      <c r="I34" s="11"/>
    </row>
    <row r="35" spans="1:9" ht="30" x14ac:dyDescent="0.25">
      <c r="A35" s="7">
        <v>29</v>
      </c>
      <c r="B35" s="8" t="s">
        <v>43</v>
      </c>
      <c r="C35" s="7" t="s">
        <v>12</v>
      </c>
      <c r="D35" s="7">
        <v>9</v>
      </c>
      <c r="E35" s="115">
        <v>3.1</v>
      </c>
      <c r="F35" s="9">
        <f t="shared" si="1"/>
        <v>27.900000000000002</v>
      </c>
      <c r="G35" s="10">
        <v>0.13</v>
      </c>
      <c r="H35" s="11"/>
      <c r="I35" s="11"/>
    </row>
    <row r="36" spans="1:9" x14ac:dyDescent="0.25">
      <c r="A36" s="7">
        <v>30</v>
      </c>
      <c r="B36" s="8" t="s">
        <v>44</v>
      </c>
      <c r="C36" s="7" t="s">
        <v>12</v>
      </c>
      <c r="D36" s="7">
        <v>4</v>
      </c>
      <c r="E36" s="115">
        <v>3.54</v>
      </c>
      <c r="F36" s="9">
        <f t="shared" si="1"/>
        <v>14.16</v>
      </c>
      <c r="G36" s="10">
        <v>0.13</v>
      </c>
      <c r="H36" s="11"/>
      <c r="I36" s="11"/>
    </row>
    <row r="37" spans="1:9" x14ac:dyDescent="0.25">
      <c r="A37" s="7"/>
      <c r="B37" s="8"/>
      <c r="C37" s="7"/>
      <c r="D37" s="3">
        <f>SUM(D26:D36)</f>
        <v>360</v>
      </c>
      <c r="E37" s="115"/>
      <c r="F37" s="9"/>
      <c r="G37" s="10"/>
      <c r="H37" s="11"/>
      <c r="I37" s="11"/>
    </row>
    <row r="38" spans="1:9" x14ac:dyDescent="0.25">
      <c r="A38" s="13"/>
      <c r="B38" s="12"/>
      <c r="C38" s="13"/>
      <c r="D38" s="129" t="s">
        <v>31</v>
      </c>
      <c r="E38" s="130"/>
      <c r="F38" s="16">
        <f>SUM(F26:F36)</f>
        <v>532.41</v>
      </c>
      <c r="G38" s="15"/>
      <c r="H38" s="11"/>
      <c r="I38" s="11"/>
    </row>
    <row r="39" spans="1:9" x14ac:dyDescent="0.25">
      <c r="A39" s="13"/>
      <c r="B39" s="12"/>
      <c r="C39" s="13"/>
      <c r="D39" s="129" t="s">
        <v>45</v>
      </c>
      <c r="E39" s="130"/>
      <c r="F39" s="16">
        <f>F38*13%</f>
        <v>69.213300000000004</v>
      </c>
      <c r="G39" s="15"/>
      <c r="H39" s="11"/>
      <c r="I39" s="11"/>
    </row>
    <row r="40" spans="1:9" x14ac:dyDescent="0.25">
      <c r="A40" s="13"/>
      <c r="B40" s="12"/>
      <c r="C40" s="13"/>
      <c r="D40" s="129" t="s">
        <v>33</v>
      </c>
      <c r="E40" s="130"/>
      <c r="F40" s="16">
        <f>SUM(F38:F39)</f>
        <v>601.62329999999997</v>
      </c>
      <c r="G40" s="15"/>
      <c r="H40" s="11"/>
      <c r="I40" s="11"/>
    </row>
    <row r="41" spans="1:9" ht="30" x14ac:dyDescent="0.25">
      <c r="A41" s="7">
        <v>31</v>
      </c>
      <c r="B41" s="8" t="s">
        <v>46</v>
      </c>
      <c r="C41" s="7" t="s">
        <v>47</v>
      </c>
      <c r="D41" s="7">
        <v>9</v>
      </c>
      <c r="E41" s="115">
        <v>2.5299999999999998</v>
      </c>
      <c r="F41" s="9">
        <f>D41*E41</f>
        <v>22.77</v>
      </c>
      <c r="G41" s="10">
        <v>0.24</v>
      </c>
      <c r="H41" s="11"/>
      <c r="I41" s="11"/>
    </row>
    <row r="42" spans="1:9" ht="33.75" customHeight="1" x14ac:dyDescent="0.25">
      <c r="A42" s="7">
        <v>32</v>
      </c>
      <c r="B42" s="8" t="s">
        <v>48</v>
      </c>
      <c r="C42" s="7" t="s">
        <v>9</v>
      </c>
      <c r="D42" s="7">
        <v>9</v>
      </c>
      <c r="E42" s="115">
        <v>7.26</v>
      </c>
      <c r="F42" s="9">
        <f t="shared" ref="F42:F44" si="2">D42*E42</f>
        <v>65.34</v>
      </c>
      <c r="G42" s="10">
        <v>0.24</v>
      </c>
      <c r="H42" s="11"/>
      <c r="I42" s="11"/>
    </row>
    <row r="43" spans="1:9" x14ac:dyDescent="0.25">
      <c r="A43" s="7">
        <v>33</v>
      </c>
      <c r="B43" s="8" t="s">
        <v>49</v>
      </c>
      <c r="C43" s="7" t="s">
        <v>12</v>
      </c>
      <c r="D43" s="7">
        <v>9</v>
      </c>
      <c r="E43" s="115">
        <v>2.42</v>
      </c>
      <c r="F43" s="9">
        <f t="shared" si="2"/>
        <v>21.78</v>
      </c>
      <c r="G43" s="10">
        <v>0.24</v>
      </c>
      <c r="H43" s="17"/>
      <c r="I43" s="17"/>
    </row>
    <row r="44" spans="1:9" x14ac:dyDescent="0.25">
      <c r="A44" s="7">
        <v>34</v>
      </c>
      <c r="B44" s="8" t="s">
        <v>50</v>
      </c>
      <c r="C44" s="7" t="s">
        <v>12</v>
      </c>
      <c r="D44" s="7">
        <v>21</v>
      </c>
      <c r="E44" s="116">
        <v>43.55</v>
      </c>
      <c r="F44" s="9">
        <f t="shared" si="2"/>
        <v>914.55</v>
      </c>
      <c r="G44" s="10">
        <v>0.24</v>
      </c>
      <c r="H44" s="19"/>
      <c r="I44" s="19"/>
    </row>
    <row r="45" spans="1:9" x14ac:dyDescent="0.25">
      <c r="A45" s="7"/>
      <c r="B45" s="8"/>
      <c r="C45" s="7"/>
      <c r="D45" s="3">
        <f>SUM(D41:D44)</f>
        <v>48</v>
      </c>
      <c r="E45" s="116"/>
      <c r="F45" s="9"/>
      <c r="G45" s="10"/>
      <c r="H45" s="19"/>
      <c r="I45" s="19"/>
    </row>
    <row r="46" spans="1:9" x14ac:dyDescent="0.25">
      <c r="A46" s="13"/>
      <c r="B46" s="12"/>
      <c r="C46" s="13"/>
      <c r="D46" s="129" t="s">
        <v>31</v>
      </c>
      <c r="E46" s="130"/>
      <c r="F46" s="16">
        <f>SUM(F41:F44)</f>
        <v>1024.44</v>
      </c>
      <c r="G46" s="15"/>
      <c r="H46" s="11"/>
      <c r="I46" s="11"/>
    </row>
    <row r="47" spans="1:9" x14ac:dyDescent="0.25">
      <c r="A47" s="13"/>
      <c r="B47" s="12"/>
      <c r="C47" s="13"/>
      <c r="D47" s="129" t="s">
        <v>51</v>
      </c>
      <c r="E47" s="130"/>
      <c r="F47" s="16">
        <f>F46*24%</f>
        <v>245.8656</v>
      </c>
      <c r="G47" s="15"/>
      <c r="H47" s="11"/>
      <c r="I47" s="11"/>
    </row>
    <row r="48" spans="1:9" x14ac:dyDescent="0.25">
      <c r="A48" s="13"/>
      <c r="B48" s="12"/>
      <c r="C48" s="13"/>
      <c r="D48" s="129" t="s">
        <v>33</v>
      </c>
      <c r="E48" s="130"/>
      <c r="F48" s="16">
        <f>SUM(F46:F47)</f>
        <v>1270.3056000000001</v>
      </c>
      <c r="G48" s="15"/>
      <c r="H48" s="11"/>
      <c r="I48" s="11"/>
    </row>
    <row r="49" spans="1:9" x14ac:dyDescent="0.25">
      <c r="A49" s="20"/>
      <c r="B49" s="21"/>
      <c r="C49" s="20"/>
      <c r="D49" s="156" t="s">
        <v>52</v>
      </c>
      <c r="E49" s="157"/>
      <c r="F49" s="22">
        <f>F23+F38+F46</f>
        <v>2310.5699999999997</v>
      </c>
      <c r="G49" s="15"/>
      <c r="H49" s="23">
        <f>F46+F38+F23</f>
        <v>2310.5699999999997</v>
      </c>
      <c r="I49" s="11"/>
    </row>
    <row r="50" spans="1:9" x14ac:dyDescent="0.25">
      <c r="A50" s="20"/>
      <c r="B50" s="21"/>
      <c r="C50" s="20"/>
      <c r="D50" s="156" t="s">
        <v>32</v>
      </c>
      <c r="E50" s="157"/>
      <c r="F50" s="22">
        <f>F24</f>
        <v>45.223199999999991</v>
      </c>
      <c r="G50" s="15"/>
      <c r="H50" s="11"/>
      <c r="I50" s="11"/>
    </row>
    <row r="51" spans="1:9" x14ac:dyDescent="0.25">
      <c r="A51" s="20"/>
      <c r="B51" s="21"/>
      <c r="C51" s="20"/>
      <c r="D51" s="156" t="s">
        <v>45</v>
      </c>
      <c r="E51" s="157"/>
      <c r="F51" s="22">
        <f>F39</f>
        <v>69.213300000000004</v>
      </c>
      <c r="G51" s="15"/>
      <c r="H51" s="11"/>
      <c r="I51" s="11"/>
    </row>
    <row r="52" spans="1:9" x14ac:dyDescent="0.25">
      <c r="A52" s="20"/>
      <c r="B52" s="21"/>
      <c r="C52" s="20"/>
      <c r="D52" s="156" t="s">
        <v>51</v>
      </c>
      <c r="E52" s="157"/>
      <c r="F52" s="22">
        <f>F47</f>
        <v>245.8656</v>
      </c>
      <c r="G52" s="15"/>
      <c r="H52" s="11"/>
      <c r="I52" s="11"/>
    </row>
    <row r="53" spans="1:9" x14ac:dyDescent="0.25">
      <c r="A53" s="20"/>
      <c r="B53" s="21"/>
      <c r="C53" s="20"/>
      <c r="D53" s="156" t="s">
        <v>33</v>
      </c>
      <c r="E53" s="157"/>
      <c r="F53" s="22">
        <f>SUM(F49:F52)</f>
        <v>2670.8720999999996</v>
      </c>
      <c r="G53" s="15"/>
      <c r="H53" s="11"/>
      <c r="I53" s="23">
        <f>F48+F40+F25</f>
        <v>2670.8721</v>
      </c>
    </row>
  </sheetData>
  <mergeCells count="15">
    <mergeCell ref="D39:E39"/>
    <mergeCell ref="A1:F1"/>
    <mergeCell ref="D23:E23"/>
    <mergeCell ref="D24:E24"/>
    <mergeCell ref="D25:E25"/>
    <mergeCell ref="D38:E38"/>
    <mergeCell ref="D51:E51"/>
    <mergeCell ref="D52:E52"/>
    <mergeCell ref="D53:E53"/>
    <mergeCell ref="D40:E40"/>
    <mergeCell ref="D46:E46"/>
    <mergeCell ref="D47:E47"/>
    <mergeCell ref="D48:E48"/>
    <mergeCell ref="D49:E49"/>
    <mergeCell ref="D50:E5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54CFB-6E25-49DB-A98D-98FFC528A9C1}">
  <dimension ref="A1:I48"/>
  <sheetViews>
    <sheetView topLeftCell="A21" workbookViewId="0">
      <selection activeCell="D34" sqref="D34"/>
    </sheetView>
  </sheetViews>
  <sheetFormatPr defaultRowHeight="15" x14ac:dyDescent="0.25"/>
  <cols>
    <col min="1" max="1" width="4.42578125" bestFit="1" customWidth="1"/>
    <col min="2" max="2" width="61" customWidth="1"/>
    <col min="3" max="3" width="12.42578125" customWidth="1"/>
    <col min="4" max="4" width="10.7109375" bestFit="1" customWidth="1"/>
    <col min="5" max="5" width="10.7109375" customWidth="1"/>
    <col min="6" max="6" width="10.5703125" bestFit="1" customWidth="1"/>
    <col min="8" max="9" width="10.5703125" bestFit="1" customWidth="1"/>
  </cols>
  <sheetData>
    <row r="1" spans="1:9" x14ac:dyDescent="0.25">
      <c r="A1" s="161" t="s">
        <v>374</v>
      </c>
      <c r="B1" s="162"/>
      <c r="C1" s="162"/>
      <c r="D1" s="162"/>
      <c r="E1" s="162"/>
      <c r="F1" s="163"/>
      <c r="G1" s="1"/>
      <c r="H1" s="2"/>
      <c r="I1" s="2"/>
    </row>
    <row r="2" spans="1:9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6"/>
      <c r="I2" s="6"/>
    </row>
    <row r="3" spans="1:9" ht="30" x14ac:dyDescent="0.25">
      <c r="A3" s="7">
        <v>1</v>
      </c>
      <c r="B3" s="8" t="s">
        <v>8</v>
      </c>
      <c r="C3" s="7" t="s">
        <v>9</v>
      </c>
      <c r="D3" s="7">
        <v>1</v>
      </c>
      <c r="E3" s="115">
        <v>6.52</v>
      </c>
      <c r="F3" s="9">
        <f>D3*E3</f>
        <v>6.52</v>
      </c>
      <c r="G3" s="10">
        <v>0.06</v>
      </c>
      <c r="H3" s="11"/>
      <c r="I3" s="11"/>
    </row>
    <row r="4" spans="1:9" x14ac:dyDescent="0.25">
      <c r="A4" s="7">
        <v>2</v>
      </c>
      <c r="B4" s="8" t="s">
        <v>10</v>
      </c>
      <c r="C4" s="7" t="s">
        <v>9</v>
      </c>
      <c r="D4" s="7">
        <v>1</v>
      </c>
      <c r="E4" s="115">
        <v>8.49</v>
      </c>
      <c r="F4" s="9">
        <f t="shared" ref="F4:F21" si="0">D4*E4</f>
        <v>8.49</v>
      </c>
      <c r="G4" s="10">
        <v>0.06</v>
      </c>
      <c r="H4" s="11"/>
      <c r="I4" s="11"/>
    </row>
    <row r="5" spans="1:9" x14ac:dyDescent="0.25">
      <c r="A5" s="7">
        <v>3</v>
      </c>
      <c r="B5" s="8" t="s">
        <v>11</v>
      </c>
      <c r="C5" s="7" t="s">
        <v>12</v>
      </c>
      <c r="D5" s="7">
        <v>1</v>
      </c>
      <c r="E5" s="115">
        <v>5.66</v>
      </c>
      <c r="F5" s="9">
        <f t="shared" si="0"/>
        <v>5.66</v>
      </c>
      <c r="G5" s="10">
        <v>0.06</v>
      </c>
      <c r="H5" s="11"/>
      <c r="I5" s="11"/>
    </row>
    <row r="6" spans="1:9" ht="30" x14ac:dyDescent="0.25">
      <c r="A6" s="7">
        <v>4</v>
      </c>
      <c r="B6" s="8" t="s">
        <v>13</v>
      </c>
      <c r="C6" s="7" t="s">
        <v>12</v>
      </c>
      <c r="D6" s="7">
        <v>1</v>
      </c>
      <c r="E6" s="115">
        <v>6.32</v>
      </c>
      <c r="F6" s="9">
        <f t="shared" si="0"/>
        <v>6.32</v>
      </c>
      <c r="G6" s="10">
        <v>0.06</v>
      </c>
      <c r="H6" s="11"/>
      <c r="I6" s="11"/>
    </row>
    <row r="7" spans="1:9" ht="30" x14ac:dyDescent="0.25">
      <c r="A7" s="7">
        <v>5</v>
      </c>
      <c r="B7" s="8" t="s">
        <v>14</v>
      </c>
      <c r="C7" s="7" t="s">
        <v>12</v>
      </c>
      <c r="D7" s="7">
        <v>1</v>
      </c>
      <c r="E7" s="115">
        <v>1.68</v>
      </c>
      <c r="F7" s="9">
        <f t="shared" si="0"/>
        <v>1.68</v>
      </c>
      <c r="G7" s="10">
        <v>0.06</v>
      </c>
      <c r="H7" s="11"/>
      <c r="I7" s="11"/>
    </row>
    <row r="8" spans="1:9" ht="45" x14ac:dyDescent="0.25">
      <c r="A8" s="7">
        <v>6</v>
      </c>
      <c r="B8" s="8" t="s">
        <v>15</v>
      </c>
      <c r="C8" s="7" t="s">
        <v>16</v>
      </c>
      <c r="D8" s="7">
        <v>1</v>
      </c>
      <c r="E8" s="115">
        <v>12.26</v>
      </c>
      <c r="F8" s="9">
        <f t="shared" si="0"/>
        <v>12.26</v>
      </c>
      <c r="G8" s="10">
        <v>0.06</v>
      </c>
      <c r="H8" s="11"/>
      <c r="I8" s="11"/>
    </row>
    <row r="9" spans="1:9" ht="45" x14ac:dyDescent="0.25">
      <c r="A9" s="7">
        <v>7</v>
      </c>
      <c r="B9" s="8" t="s">
        <v>17</v>
      </c>
      <c r="C9" s="7" t="s">
        <v>9</v>
      </c>
      <c r="D9" s="7">
        <v>1</v>
      </c>
      <c r="E9" s="115">
        <v>3.38</v>
      </c>
      <c r="F9" s="9">
        <f t="shared" si="0"/>
        <v>3.38</v>
      </c>
      <c r="G9" s="10">
        <v>0.06</v>
      </c>
      <c r="H9" s="11"/>
      <c r="I9" s="11"/>
    </row>
    <row r="10" spans="1:9" ht="30" x14ac:dyDescent="0.25">
      <c r="A10" s="7">
        <v>8</v>
      </c>
      <c r="B10" s="8" t="s">
        <v>18</v>
      </c>
      <c r="C10" s="7" t="s">
        <v>19</v>
      </c>
      <c r="D10" s="7">
        <v>1</v>
      </c>
      <c r="E10" s="115">
        <v>4.47</v>
      </c>
      <c r="F10" s="9">
        <f t="shared" si="0"/>
        <v>4.47</v>
      </c>
      <c r="G10" s="10">
        <v>0.06</v>
      </c>
      <c r="H10" s="11"/>
      <c r="I10" s="11"/>
    </row>
    <row r="11" spans="1:9" ht="30" x14ac:dyDescent="0.25">
      <c r="A11" s="7">
        <v>9</v>
      </c>
      <c r="B11" s="8" t="s">
        <v>20</v>
      </c>
      <c r="C11" s="7" t="s">
        <v>9</v>
      </c>
      <c r="D11" s="7">
        <v>1</v>
      </c>
      <c r="E11" s="115">
        <v>3.01</v>
      </c>
      <c r="F11" s="9">
        <f t="shared" si="0"/>
        <v>3.01</v>
      </c>
      <c r="G11" s="10">
        <v>0.06</v>
      </c>
      <c r="H11" s="11"/>
      <c r="I11" s="11"/>
    </row>
    <row r="12" spans="1:9" ht="30" x14ac:dyDescent="0.25">
      <c r="A12" s="7">
        <v>10</v>
      </c>
      <c r="B12" s="8" t="s">
        <v>21</v>
      </c>
      <c r="C12" s="7" t="s">
        <v>9</v>
      </c>
      <c r="D12" s="7">
        <v>1</v>
      </c>
      <c r="E12" s="115">
        <v>5.19</v>
      </c>
      <c r="F12" s="9">
        <f t="shared" si="0"/>
        <v>5.19</v>
      </c>
      <c r="G12" s="10">
        <v>0.06</v>
      </c>
      <c r="H12" s="11"/>
      <c r="I12" s="11"/>
    </row>
    <row r="13" spans="1:9" x14ac:dyDescent="0.25">
      <c r="A13" s="7">
        <v>11</v>
      </c>
      <c r="B13" s="8" t="s">
        <v>22</v>
      </c>
      <c r="C13" s="7" t="s">
        <v>9</v>
      </c>
      <c r="D13" s="7">
        <v>1</v>
      </c>
      <c r="E13" s="115">
        <v>4.54</v>
      </c>
      <c r="F13" s="9">
        <f t="shared" si="0"/>
        <v>4.54</v>
      </c>
      <c r="G13" s="10">
        <v>0.06</v>
      </c>
      <c r="H13" s="11"/>
      <c r="I13" s="11"/>
    </row>
    <row r="14" spans="1:9" ht="45" x14ac:dyDescent="0.25">
      <c r="A14" s="7">
        <v>12</v>
      </c>
      <c r="B14" s="8" t="s">
        <v>23</v>
      </c>
      <c r="C14" s="7" t="s">
        <v>9</v>
      </c>
      <c r="D14" s="7">
        <v>1</v>
      </c>
      <c r="E14" s="115">
        <v>5.57</v>
      </c>
      <c r="F14" s="9">
        <f t="shared" si="0"/>
        <v>5.57</v>
      </c>
      <c r="G14" s="10">
        <v>0.06</v>
      </c>
      <c r="H14" s="11"/>
      <c r="I14" s="11"/>
    </row>
    <row r="15" spans="1:9" ht="30" x14ac:dyDescent="0.25">
      <c r="A15" s="7">
        <v>13</v>
      </c>
      <c r="B15" s="8" t="s">
        <v>24</v>
      </c>
      <c r="C15" s="7" t="s">
        <v>12</v>
      </c>
      <c r="D15" s="7">
        <v>1</v>
      </c>
      <c r="E15" s="115">
        <v>2.84</v>
      </c>
      <c r="F15" s="9">
        <f t="shared" si="0"/>
        <v>2.84</v>
      </c>
      <c r="G15" s="10">
        <v>0.06</v>
      </c>
      <c r="H15" s="11"/>
      <c r="I15" s="11"/>
    </row>
    <row r="16" spans="1:9" ht="30" x14ac:dyDescent="0.25">
      <c r="A16" s="7">
        <v>14</v>
      </c>
      <c r="B16" s="8" t="s">
        <v>25</v>
      </c>
      <c r="C16" s="7" t="s">
        <v>9</v>
      </c>
      <c r="D16" s="7">
        <v>1</v>
      </c>
      <c r="E16" s="115">
        <v>5.25</v>
      </c>
      <c r="F16" s="9">
        <f t="shared" si="0"/>
        <v>5.25</v>
      </c>
      <c r="G16" s="10">
        <v>0.06</v>
      </c>
      <c r="H16" s="11"/>
      <c r="I16" s="11"/>
    </row>
    <row r="17" spans="1:9" ht="45" x14ac:dyDescent="0.25">
      <c r="A17" s="7">
        <v>15</v>
      </c>
      <c r="B17" s="8" t="s">
        <v>26</v>
      </c>
      <c r="C17" s="7" t="s">
        <v>9</v>
      </c>
      <c r="D17" s="7">
        <v>1</v>
      </c>
      <c r="E17" s="115">
        <v>2.79</v>
      </c>
      <c r="F17" s="9">
        <f t="shared" si="0"/>
        <v>2.79</v>
      </c>
      <c r="G17" s="10">
        <v>0.06</v>
      </c>
      <c r="H17" s="11"/>
      <c r="I17" s="11"/>
    </row>
    <row r="18" spans="1:9" ht="30" x14ac:dyDescent="0.25">
      <c r="A18" s="7">
        <v>16</v>
      </c>
      <c r="B18" s="8" t="s">
        <v>27</v>
      </c>
      <c r="C18" s="7" t="s">
        <v>9</v>
      </c>
      <c r="D18" s="7">
        <v>1</v>
      </c>
      <c r="E18" s="115">
        <v>7.36</v>
      </c>
      <c r="F18" s="9">
        <f t="shared" si="0"/>
        <v>7.36</v>
      </c>
      <c r="G18" s="10">
        <v>0.06</v>
      </c>
      <c r="H18" s="11"/>
      <c r="I18" s="11"/>
    </row>
    <row r="19" spans="1:9" x14ac:dyDescent="0.25">
      <c r="A19" s="7">
        <v>17</v>
      </c>
      <c r="B19" s="8" t="s">
        <v>28</v>
      </c>
      <c r="C19" s="7" t="s">
        <v>12</v>
      </c>
      <c r="D19" s="7">
        <v>1</v>
      </c>
      <c r="E19" s="115">
        <v>3.3</v>
      </c>
      <c r="F19" s="9">
        <f t="shared" si="0"/>
        <v>3.3</v>
      </c>
      <c r="G19" s="10">
        <v>0.06</v>
      </c>
      <c r="H19" s="11"/>
      <c r="I19" s="11"/>
    </row>
    <row r="20" spans="1:9" x14ac:dyDescent="0.25">
      <c r="A20" s="7">
        <v>18</v>
      </c>
      <c r="B20" s="8" t="s">
        <v>29</v>
      </c>
      <c r="C20" s="7" t="s">
        <v>12</v>
      </c>
      <c r="D20" s="7">
        <v>1</v>
      </c>
      <c r="E20" s="115">
        <v>2.36</v>
      </c>
      <c r="F20" s="9">
        <f t="shared" si="0"/>
        <v>2.36</v>
      </c>
      <c r="G20" s="10">
        <v>0.06</v>
      </c>
      <c r="H20" s="11"/>
      <c r="I20" s="11"/>
    </row>
    <row r="21" spans="1:9" x14ac:dyDescent="0.25">
      <c r="A21" s="7">
        <v>19</v>
      </c>
      <c r="B21" s="12" t="s">
        <v>30</v>
      </c>
      <c r="C21" s="13" t="s">
        <v>12</v>
      </c>
      <c r="D21" s="13">
        <v>1</v>
      </c>
      <c r="E21" s="110">
        <v>2.17</v>
      </c>
      <c r="F21" s="9">
        <f t="shared" si="0"/>
        <v>2.17</v>
      </c>
      <c r="G21" s="15">
        <v>0.06</v>
      </c>
      <c r="H21" s="11"/>
      <c r="I21" s="11"/>
    </row>
    <row r="22" spans="1:9" x14ac:dyDescent="0.25">
      <c r="A22" s="7"/>
      <c r="B22" s="12"/>
      <c r="C22" s="13"/>
      <c r="D22" s="123">
        <f>SUM(D3:D21)</f>
        <v>19</v>
      </c>
      <c r="E22" s="110"/>
      <c r="F22" s="9"/>
      <c r="G22" s="15"/>
      <c r="H22" s="11"/>
      <c r="I22" s="11"/>
    </row>
    <row r="23" spans="1:9" x14ac:dyDescent="0.25">
      <c r="A23" s="13"/>
      <c r="B23" s="12"/>
      <c r="C23" s="13"/>
      <c r="D23" s="129" t="s">
        <v>31</v>
      </c>
      <c r="E23" s="130"/>
      <c r="F23" s="16">
        <f>SUM(F3:F21)</f>
        <v>93.160000000000011</v>
      </c>
      <c r="G23" s="15"/>
      <c r="H23" s="11"/>
      <c r="I23" s="11"/>
    </row>
    <row r="24" spans="1:9" x14ac:dyDescent="0.25">
      <c r="A24" s="13"/>
      <c r="B24" s="12"/>
      <c r="C24" s="13"/>
      <c r="D24" s="129" t="s">
        <v>32</v>
      </c>
      <c r="E24" s="130"/>
      <c r="F24" s="16">
        <f>F23*6%</f>
        <v>5.5896000000000008</v>
      </c>
      <c r="G24" s="15"/>
      <c r="H24" s="11"/>
      <c r="I24" s="11"/>
    </row>
    <row r="25" spans="1:9" x14ac:dyDescent="0.25">
      <c r="A25" s="13"/>
      <c r="B25" s="12"/>
      <c r="C25" s="13"/>
      <c r="D25" s="129" t="s">
        <v>33</v>
      </c>
      <c r="E25" s="130"/>
      <c r="F25" s="16">
        <f>SUM(F23:F24)</f>
        <v>98.749600000000015</v>
      </c>
      <c r="G25" s="15"/>
      <c r="H25" s="11"/>
      <c r="I25" s="11"/>
    </row>
    <row r="26" spans="1:9" x14ac:dyDescent="0.25">
      <c r="A26" s="7">
        <v>20</v>
      </c>
      <c r="B26" s="8" t="s">
        <v>35</v>
      </c>
      <c r="C26" s="7" t="s">
        <v>12</v>
      </c>
      <c r="D26" s="7">
        <v>1</v>
      </c>
      <c r="E26" s="115">
        <v>1.77</v>
      </c>
      <c r="F26" s="9">
        <f t="shared" ref="F26:F33" si="1">D26*E26</f>
        <v>1.77</v>
      </c>
      <c r="G26" s="10">
        <v>0.13</v>
      </c>
      <c r="H26" s="11"/>
      <c r="I26" s="11"/>
    </row>
    <row r="27" spans="1:9" x14ac:dyDescent="0.25">
      <c r="A27" s="7">
        <v>21</v>
      </c>
      <c r="B27" s="8" t="s">
        <v>36</v>
      </c>
      <c r="C27" s="7" t="s">
        <v>9</v>
      </c>
      <c r="D27" s="7">
        <v>1</v>
      </c>
      <c r="E27" s="115">
        <v>1.33</v>
      </c>
      <c r="F27" s="9">
        <f t="shared" si="1"/>
        <v>1.33</v>
      </c>
      <c r="G27" s="10">
        <v>0.13</v>
      </c>
      <c r="H27" s="11"/>
      <c r="I27" s="11"/>
    </row>
    <row r="28" spans="1:9" ht="30" x14ac:dyDescent="0.25">
      <c r="A28" s="7">
        <v>22</v>
      </c>
      <c r="B28" s="8" t="s">
        <v>38</v>
      </c>
      <c r="C28" s="7" t="s">
        <v>12</v>
      </c>
      <c r="D28" s="7">
        <v>1</v>
      </c>
      <c r="E28" s="110">
        <v>8.85</v>
      </c>
      <c r="F28" s="9">
        <f t="shared" si="1"/>
        <v>8.85</v>
      </c>
      <c r="G28" s="15">
        <v>0.13</v>
      </c>
      <c r="H28" s="11"/>
      <c r="I28" s="11"/>
    </row>
    <row r="29" spans="1:9" x14ac:dyDescent="0.25">
      <c r="A29" s="7">
        <v>23</v>
      </c>
      <c r="B29" s="8" t="s">
        <v>39</v>
      </c>
      <c r="C29" s="7" t="s">
        <v>12</v>
      </c>
      <c r="D29" s="7">
        <v>1</v>
      </c>
      <c r="E29" s="115">
        <v>0.71</v>
      </c>
      <c r="F29" s="9">
        <f t="shared" si="1"/>
        <v>0.71</v>
      </c>
      <c r="G29" s="10">
        <v>0.13</v>
      </c>
      <c r="H29" s="11"/>
      <c r="I29" s="11"/>
    </row>
    <row r="30" spans="1:9" x14ac:dyDescent="0.25">
      <c r="A30" s="7">
        <v>24</v>
      </c>
      <c r="B30" s="8" t="s">
        <v>40</v>
      </c>
      <c r="C30" s="7" t="s">
        <v>12</v>
      </c>
      <c r="D30" s="7">
        <v>1</v>
      </c>
      <c r="E30" s="115">
        <v>0.8</v>
      </c>
      <c r="F30" s="9">
        <f t="shared" si="1"/>
        <v>0.8</v>
      </c>
      <c r="G30" s="10">
        <v>0.13</v>
      </c>
      <c r="H30" s="11"/>
      <c r="I30" s="11"/>
    </row>
    <row r="31" spans="1:9" x14ac:dyDescent="0.25">
      <c r="A31" s="7">
        <v>25</v>
      </c>
      <c r="B31" s="8" t="s">
        <v>41</v>
      </c>
      <c r="C31" s="7" t="s">
        <v>12</v>
      </c>
      <c r="D31" s="7">
        <v>1</v>
      </c>
      <c r="E31" s="115">
        <v>1.77</v>
      </c>
      <c r="F31" s="9">
        <f t="shared" si="1"/>
        <v>1.77</v>
      </c>
      <c r="G31" s="10">
        <v>0.13</v>
      </c>
      <c r="H31" s="11"/>
      <c r="I31" s="11"/>
    </row>
    <row r="32" spans="1:9" ht="30" x14ac:dyDescent="0.25">
      <c r="A32" s="7">
        <v>26</v>
      </c>
      <c r="B32" s="8" t="s">
        <v>43</v>
      </c>
      <c r="C32" s="7" t="s">
        <v>12</v>
      </c>
      <c r="D32" s="7">
        <v>1</v>
      </c>
      <c r="E32" s="115">
        <v>3.1</v>
      </c>
      <c r="F32" s="9">
        <f t="shared" si="1"/>
        <v>3.1</v>
      </c>
      <c r="G32" s="10">
        <v>0.13</v>
      </c>
      <c r="H32" s="11"/>
      <c r="I32" s="11"/>
    </row>
    <row r="33" spans="1:9" x14ac:dyDescent="0.25">
      <c r="A33" s="7">
        <v>27</v>
      </c>
      <c r="B33" s="8" t="s">
        <v>44</v>
      </c>
      <c r="C33" s="7" t="s">
        <v>12</v>
      </c>
      <c r="D33" s="7">
        <v>1</v>
      </c>
      <c r="E33" s="115">
        <v>3.54</v>
      </c>
      <c r="F33" s="9">
        <f t="shared" si="1"/>
        <v>3.54</v>
      </c>
      <c r="G33" s="10">
        <v>0.13</v>
      </c>
      <c r="H33" s="11"/>
      <c r="I33" s="11"/>
    </row>
    <row r="34" spans="1:9" x14ac:dyDescent="0.25">
      <c r="A34" s="7"/>
      <c r="B34" s="8"/>
      <c r="C34" s="7"/>
      <c r="D34" s="3">
        <f>SUM(D26:D33)</f>
        <v>8</v>
      </c>
      <c r="E34" s="115"/>
      <c r="F34" s="9"/>
      <c r="G34" s="10"/>
      <c r="H34" s="11"/>
      <c r="I34" s="11"/>
    </row>
    <row r="35" spans="1:9" x14ac:dyDescent="0.25">
      <c r="A35" s="13"/>
      <c r="B35" s="12"/>
      <c r="C35" s="13"/>
      <c r="D35" s="129" t="s">
        <v>31</v>
      </c>
      <c r="E35" s="130"/>
      <c r="F35" s="16">
        <f>SUM(F26:F33)</f>
        <v>21.87</v>
      </c>
      <c r="G35" s="15"/>
      <c r="H35" s="11"/>
      <c r="I35" s="11"/>
    </row>
    <row r="36" spans="1:9" x14ac:dyDescent="0.25">
      <c r="A36" s="13"/>
      <c r="B36" s="12"/>
      <c r="C36" s="13"/>
      <c r="D36" s="129" t="s">
        <v>45</v>
      </c>
      <c r="E36" s="130"/>
      <c r="F36" s="16">
        <f>F35*13%</f>
        <v>2.8431000000000002</v>
      </c>
      <c r="G36" s="15"/>
      <c r="H36" s="11"/>
      <c r="I36" s="11"/>
    </row>
    <row r="37" spans="1:9" x14ac:dyDescent="0.25">
      <c r="A37" s="13"/>
      <c r="B37" s="12"/>
      <c r="C37" s="13"/>
      <c r="D37" s="129" t="s">
        <v>33</v>
      </c>
      <c r="E37" s="130"/>
      <c r="F37" s="16">
        <f>SUM(F35:F36)</f>
        <v>24.713100000000001</v>
      </c>
      <c r="G37" s="15"/>
      <c r="H37" s="11"/>
      <c r="I37" s="11"/>
    </row>
    <row r="38" spans="1:9" ht="30" x14ac:dyDescent="0.25">
      <c r="A38" s="7">
        <v>28</v>
      </c>
      <c r="B38" s="8" t="s">
        <v>46</v>
      </c>
      <c r="C38" s="7" t="s">
        <v>47</v>
      </c>
      <c r="D38" s="7">
        <v>1</v>
      </c>
      <c r="E38" s="9">
        <v>2.5299999999999998</v>
      </c>
      <c r="F38" s="9">
        <f>D38*E38</f>
        <v>2.5299999999999998</v>
      </c>
      <c r="G38" s="10">
        <v>0.24</v>
      </c>
      <c r="H38" s="11"/>
      <c r="I38" s="11"/>
    </row>
    <row r="39" spans="1:9" ht="45" x14ac:dyDescent="0.25">
      <c r="A39" s="7">
        <v>29</v>
      </c>
      <c r="B39" s="8" t="s">
        <v>48</v>
      </c>
      <c r="C39" s="7" t="s">
        <v>9</v>
      </c>
      <c r="D39" s="7">
        <v>1</v>
      </c>
      <c r="E39" s="9">
        <v>7.26</v>
      </c>
      <c r="F39" s="9">
        <f t="shared" ref="F39:F40" si="2">D39*E39</f>
        <v>7.26</v>
      </c>
      <c r="G39" s="10">
        <v>0.24</v>
      </c>
      <c r="H39" s="11"/>
      <c r="I39" s="11"/>
    </row>
    <row r="40" spans="1:9" x14ac:dyDescent="0.25">
      <c r="A40" s="7">
        <v>30</v>
      </c>
      <c r="B40" s="8" t="s">
        <v>49</v>
      </c>
      <c r="C40" s="7" t="s">
        <v>12</v>
      </c>
      <c r="D40" s="7">
        <v>1</v>
      </c>
      <c r="E40" s="9">
        <v>2.42</v>
      </c>
      <c r="F40" s="9">
        <f t="shared" si="2"/>
        <v>2.42</v>
      </c>
      <c r="G40" s="10">
        <v>0.24</v>
      </c>
      <c r="H40" s="17"/>
      <c r="I40" s="17"/>
    </row>
    <row r="41" spans="1:9" x14ac:dyDescent="0.25">
      <c r="A41" s="13"/>
      <c r="B41" s="12"/>
      <c r="C41" s="13"/>
      <c r="D41" s="129" t="s">
        <v>31</v>
      </c>
      <c r="E41" s="130"/>
      <c r="F41" s="16">
        <f>SUM(F38:F40)</f>
        <v>12.209999999999999</v>
      </c>
      <c r="G41" s="15"/>
      <c r="H41" s="11"/>
      <c r="I41" s="11"/>
    </row>
    <row r="42" spans="1:9" x14ac:dyDescent="0.25">
      <c r="A42" s="13"/>
      <c r="B42" s="12"/>
      <c r="C42" s="13"/>
      <c r="D42" s="129" t="s">
        <v>51</v>
      </c>
      <c r="E42" s="130"/>
      <c r="F42" s="16">
        <f>F41*24%</f>
        <v>2.9303999999999997</v>
      </c>
      <c r="G42" s="15"/>
      <c r="H42" s="11"/>
      <c r="I42" s="11"/>
    </row>
    <row r="43" spans="1:9" x14ac:dyDescent="0.25">
      <c r="A43" s="13"/>
      <c r="B43" s="12"/>
      <c r="C43" s="13"/>
      <c r="D43" s="129" t="s">
        <v>33</v>
      </c>
      <c r="E43" s="130"/>
      <c r="F43" s="16">
        <f>SUM(F41:F42)</f>
        <v>15.1404</v>
      </c>
      <c r="G43" s="15"/>
      <c r="H43" s="11"/>
      <c r="I43" s="11"/>
    </row>
    <row r="44" spans="1:9" x14ac:dyDescent="0.25">
      <c r="A44" s="20"/>
      <c r="B44" s="21"/>
      <c r="C44" s="20"/>
      <c r="D44" s="156" t="s">
        <v>52</v>
      </c>
      <c r="E44" s="157"/>
      <c r="F44" s="22">
        <f>F23+F35+F41</f>
        <v>127.24000000000001</v>
      </c>
      <c r="G44" s="15"/>
      <c r="H44" s="23">
        <f>F41+F35+F23</f>
        <v>127.24000000000001</v>
      </c>
      <c r="I44" s="11"/>
    </row>
    <row r="45" spans="1:9" x14ac:dyDescent="0.25">
      <c r="A45" s="20"/>
      <c r="B45" s="21"/>
      <c r="C45" s="20"/>
      <c r="D45" s="156" t="s">
        <v>32</v>
      </c>
      <c r="E45" s="157"/>
      <c r="F45" s="22">
        <f>F24</f>
        <v>5.5896000000000008</v>
      </c>
      <c r="G45" s="15"/>
      <c r="H45" s="11"/>
      <c r="I45" s="11"/>
    </row>
    <row r="46" spans="1:9" x14ac:dyDescent="0.25">
      <c r="A46" s="20"/>
      <c r="B46" s="21"/>
      <c r="C46" s="20"/>
      <c r="D46" s="156" t="s">
        <v>45</v>
      </c>
      <c r="E46" s="157"/>
      <c r="F46" s="22">
        <f>F36</f>
        <v>2.8431000000000002</v>
      </c>
      <c r="G46" s="15"/>
      <c r="H46" s="11"/>
      <c r="I46" s="11"/>
    </row>
    <row r="47" spans="1:9" x14ac:dyDescent="0.25">
      <c r="A47" s="20"/>
      <c r="B47" s="21"/>
      <c r="C47" s="20"/>
      <c r="D47" s="156" t="s">
        <v>51</v>
      </c>
      <c r="E47" s="157"/>
      <c r="F47" s="22">
        <f>F42</f>
        <v>2.9303999999999997</v>
      </c>
      <c r="G47" s="15"/>
      <c r="H47" s="11"/>
      <c r="I47" s="11"/>
    </row>
    <row r="48" spans="1:9" x14ac:dyDescent="0.25">
      <c r="A48" s="20"/>
      <c r="B48" s="21"/>
      <c r="C48" s="20"/>
      <c r="D48" s="156" t="s">
        <v>33</v>
      </c>
      <c r="E48" s="157"/>
      <c r="F48" s="22">
        <f>SUM(F44:F47)</f>
        <v>138.60309999999998</v>
      </c>
      <c r="G48" s="15"/>
      <c r="H48" s="11"/>
      <c r="I48" s="23">
        <f>F43+F37+F25</f>
        <v>138.60310000000001</v>
      </c>
    </row>
  </sheetData>
  <mergeCells count="15">
    <mergeCell ref="D36:E36"/>
    <mergeCell ref="A1:F1"/>
    <mergeCell ref="D23:E23"/>
    <mergeCell ref="D24:E24"/>
    <mergeCell ref="D25:E25"/>
    <mergeCell ref="D35:E35"/>
    <mergeCell ref="D46:E46"/>
    <mergeCell ref="D47:E47"/>
    <mergeCell ref="D48:E48"/>
    <mergeCell ref="D37:E37"/>
    <mergeCell ref="D41:E41"/>
    <mergeCell ref="D42:E42"/>
    <mergeCell ref="D43:E43"/>
    <mergeCell ref="D44:E44"/>
    <mergeCell ref="D45:E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12</vt:i4>
      </vt:variant>
    </vt:vector>
  </HeadingPairs>
  <TitlesOfParts>
    <vt:vector size="12" baseType="lpstr">
      <vt:lpstr>ΣΥΝΟΛΙΚΟΣ</vt:lpstr>
      <vt:lpstr>ΔΙΟΙΚΗΤΙΚΟ</vt:lpstr>
      <vt:lpstr>ΠΡΟΣΧΟΛΙΚΗ</vt:lpstr>
      <vt:lpstr>ΚΟΙΝΩΝΙΚΗΣ ΠΟΛΙΤΙΚΗΣ</vt:lpstr>
      <vt:lpstr>ΠΑΙΔΕΙΑΣ</vt:lpstr>
      <vt:lpstr>ΠΟΛΙΤΙΣΜΟΥ</vt:lpstr>
      <vt:lpstr>ΚΕΠ</vt:lpstr>
      <vt:lpstr>ΤΕΧΝΙΚΗ</vt:lpstr>
      <vt:lpstr>ΝΟΜΙΚΗ</vt:lpstr>
      <vt:lpstr>ΚΑΘΑΡΙΟΤΗΤΑ</vt:lpstr>
      <vt:lpstr>ΔΗΜΟΤΙΚΗ ΑΣΤΥΝΟΜΙΑ</vt:lpstr>
      <vt:lpstr>Φύλλο12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Κανελλία Χαραμόγλου</dc:creator>
  <cp:lastModifiedBy>Κανέλλα Χαραμόγλου</cp:lastModifiedBy>
  <cp:lastPrinted>2026-08-27T07:47:46Z</cp:lastPrinted>
  <dcterms:created xsi:type="dcterms:W3CDTF">2015-06-05T18:19:34Z</dcterms:created>
  <dcterms:modified xsi:type="dcterms:W3CDTF">2026-09-01T10:12:07Z</dcterms:modified>
</cp:coreProperties>
</file>